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5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K:\PTO\Users\_Решетняк\Сметные расчеты\"/>
    </mc:Choice>
  </mc:AlternateContent>
  <xr:revisionPtr revIDLastSave="0" documentId="8_{642F2F13-26F1-4B8E-8083-8C1CE3F43120}" xr6:coauthVersionLast="36" xr6:coauthVersionMax="36" xr10:uidLastSave="{00000000-0000-0000-0000-000000000000}"/>
  <bookViews>
    <workbookView xWindow="32760" yWindow="32760" windowWidth="20490" windowHeight="7335" tabRatio="921" xr2:uid="{00000000-000D-0000-FFFF-FFFF00000000}"/>
  </bookViews>
  <sheets>
    <sheet name="Сводка затрат" sheetId="406" r:id="rId1"/>
    <sheet name="ССР 4 кв. 2015 " sheetId="35" r:id="rId2"/>
    <sheet name="Объектный сметный расчет " sheetId="412" r:id="rId3"/>
    <sheet name="Объектный сметный расчет 2-12" sheetId="418" r:id="rId4"/>
    <sheet name="Объектный сметный расчет 09-01" sheetId="419" r:id="rId5"/>
    <sheet name="Источник ценовой информации" sheetId="407" r:id="rId6"/>
    <sheet name="Стоимость оборудования по ТКП " sheetId="417" r:id="rId7"/>
    <sheet name="РНМЦЛ по КП" sheetId="421" r:id="rId8"/>
    <sheet name="Протокол" sheetId="422" r:id="rId9"/>
    <sheet name="Расчет с НДС" sheetId="423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</externalReferences>
  <definedNames>
    <definedName name="\123" localSheetId="9">#REF!</definedName>
    <definedName name="\123">#REF!</definedName>
    <definedName name="\AUTOEXEC" localSheetId="9">#REF!</definedName>
    <definedName name="\AUTOEXEC">#REF!</definedName>
    <definedName name="\k" localSheetId="9">#REF!</definedName>
    <definedName name="\k">#REF!</definedName>
    <definedName name="\m" localSheetId="9">#REF!</definedName>
    <definedName name="\m">#REF!</definedName>
    <definedName name="\n" localSheetId="9">#REF!</definedName>
    <definedName name="\n">#REF!</definedName>
    <definedName name="\n11" localSheetId="9">#REF!</definedName>
    <definedName name="\n11">#REF!</definedName>
    <definedName name="\s" localSheetId="9">#REF!</definedName>
    <definedName name="\s">#REF!</definedName>
    <definedName name="\z" localSheetId="9">#REF!</definedName>
    <definedName name="\z">#REF!</definedName>
    <definedName name="________________________a2" localSheetId="9">#REF!</definedName>
    <definedName name="________________________a2">#REF!</definedName>
    <definedName name="_______________________a2" localSheetId="9">#REF!</definedName>
    <definedName name="_______________________a2">#REF!</definedName>
    <definedName name="_____________________a2" localSheetId="9">#REF!</definedName>
    <definedName name="_____________________a2">#REF!</definedName>
    <definedName name="____________________a2" localSheetId="9">#REF!</definedName>
    <definedName name="____________________a2">#REF!</definedName>
    <definedName name="___________________a2" localSheetId="9">#REF!</definedName>
    <definedName name="___________________a2">#REF!</definedName>
    <definedName name="__________________a2" localSheetId="9">#REF!</definedName>
    <definedName name="__________________a2">#REF!</definedName>
    <definedName name="_________________a2" localSheetId="9">#REF!</definedName>
    <definedName name="_________________a2">#REF!</definedName>
    <definedName name="________________a2" localSheetId="9">#REF!</definedName>
    <definedName name="________________a2">#REF!</definedName>
    <definedName name="_______________a2" localSheetId="9">#REF!</definedName>
    <definedName name="_______________a2">#REF!</definedName>
    <definedName name="______________a2" localSheetId="9">#REF!</definedName>
    <definedName name="______________a2">#REF!</definedName>
    <definedName name="_____________a2" localSheetId="9">#REF!</definedName>
    <definedName name="_____________a2">#REF!</definedName>
    <definedName name="____________a2" localSheetId="9">#REF!</definedName>
    <definedName name="____________a2">#REF!</definedName>
    <definedName name="___________a2" localSheetId="9">#REF!</definedName>
    <definedName name="___________a2">#REF!</definedName>
    <definedName name="__________a2" localSheetId="9">#REF!</definedName>
    <definedName name="__________a2">#REF!</definedName>
    <definedName name="_________a2" localSheetId="9">#REF!</definedName>
    <definedName name="_________a2">#REF!</definedName>
    <definedName name="________a2" localSheetId="9">#REF!</definedName>
    <definedName name="________a2">#REF!</definedName>
    <definedName name="_______a2" localSheetId="9">#REF!</definedName>
    <definedName name="_______a2">#REF!</definedName>
    <definedName name="_______A65560" localSheetId="9">[3]График!#REF!</definedName>
    <definedName name="_______A65560">[3]График!#REF!</definedName>
    <definedName name="_______E65560" localSheetId="9">[3]График!#REF!</definedName>
    <definedName name="_______E65560">[3]График!#REF!</definedName>
    <definedName name="______a2" localSheetId="9">#REF!</definedName>
    <definedName name="______a2">#REF!</definedName>
    <definedName name="______A65560" localSheetId="9">[3]График!#REF!</definedName>
    <definedName name="______A65560">[3]График!#REF!</definedName>
    <definedName name="______E65560" localSheetId="9">[3]График!#REF!</definedName>
    <definedName name="______E65560">[3]График!#REF!</definedName>
    <definedName name="______xlnm.Primt_Area_3" localSheetId="9">#REF!</definedName>
    <definedName name="______xlnm.Primt_Area_3">#REF!</definedName>
    <definedName name="______xlnm.Print_Area_1" localSheetId="9">#REF!</definedName>
    <definedName name="______xlnm.Print_Area_1">#REF!</definedName>
    <definedName name="______xlnm.Print_Area_2" localSheetId="9">#REF!</definedName>
    <definedName name="______xlnm.Print_Area_2">#REF!</definedName>
    <definedName name="______xlnm.Print_Area_3" localSheetId="9">#REF!</definedName>
    <definedName name="______xlnm.Print_Area_3">#REF!</definedName>
    <definedName name="______xlnm.Print_Area_4" localSheetId="9">#REF!</definedName>
    <definedName name="______xlnm.Print_Area_4">#REF!</definedName>
    <definedName name="______xlnm.Print_Area_5" localSheetId="9">#REF!</definedName>
    <definedName name="______xlnm.Print_Area_5">#REF!</definedName>
    <definedName name="______xlnm.Print_Area_6" localSheetId="9">#REF!</definedName>
    <definedName name="______xlnm.Print_Area_6">#REF!</definedName>
    <definedName name="_____a2" localSheetId="9">#REF!</definedName>
    <definedName name="_____a2">#REF!</definedName>
    <definedName name="_____A65560" localSheetId="9">[3]График!#REF!</definedName>
    <definedName name="_____A65560">[3]График!#REF!</definedName>
    <definedName name="_____E65560" localSheetId="9">[3]График!#REF!</definedName>
    <definedName name="_____E65560">[3]График!#REF!</definedName>
    <definedName name="_____xlnm.Print_Area_1" localSheetId="9">#REF!</definedName>
    <definedName name="_____xlnm.Print_Area_1">#REF!</definedName>
    <definedName name="_____xlnm.Print_Area_2" localSheetId="9">#REF!</definedName>
    <definedName name="_____xlnm.Print_Area_2">#REF!</definedName>
    <definedName name="_____xlnm.Print_Area_3" localSheetId="9">#REF!</definedName>
    <definedName name="_____xlnm.Print_Area_3">#REF!</definedName>
    <definedName name="_____xlnm.Print_Area_4" localSheetId="9">#REF!</definedName>
    <definedName name="_____xlnm.Print_Area_4">#REF!</definedName>
    <definedName name="_____xlnm.Print_Area_5" localSheetId="9">#REF!</definedName>
    <definedName name="_____xlnm.Print_Area_5">#REF!</definedName>
    <definedName name="_____xlnm.Print_Area_6" localSheetId="9">#REF!</definedName>
    <definedName name="_____xlnm.Print_Area_6">#REF!</definedName>
    <definedName name="____a2" localSheetId="9">#REF!</definedName>
    <definedName name="____a2">#REF!</definedName>
    <definedName name="____A65560" localSheetId="9">[3]График!#REF!</definedName>
    <definedName name="____A65560">[3]График!#REF!</definedName>
    <definedName name="____E65560" localSheetId="9">[3]График!#REF!</definedName>
    <definedName name="____E65560">[3]График!#REF!</definedName>
    <definedName name="____xlnm.Primt_Area_3" localSheetId="9">#REF!</definedName>
    <definedName name="____xlnm.Primt_Area_3">#REF!</definedName>
    <definedName name="____xlnm.Print_Area_1" localSheetId="9">#REF!</definedName>
    <definedName name="____xlnm.Print_Area_1">#REF!</definedName>
    <definedName name="____xlnm.Print_Area_2" localSheetId="9">#REF!</definedName>
    <definedName name="____xlnm.Print_Area_2">#REF!</definedName>
    <definedName name="____xlnm.Print_Area_3" localSheetId="9">#REF!</definedName>
    <definedName name="____xlnm.Print_Area_3">#REF!</definedName>
    <definedName name="____xlnm.Print_Area_4" localSheetId="9">#REF!</definedName>
    <definedName name="____xlnm.Print_Area_4">#REF!</definedName>
    <definedName name="____xlnm.Print_Area_5" localSheetId="9">#REF!</definedName>
    <definedName name="____xlnm.Print_Area_5">#REF!</definedName>
    <definedName name="____xlnm.Print_Area_6" localSheetId="9">#REF!</definedName>
    <definedName name="____xlnm.Print_Area_6">#REF!</definedName>
    <definedName name="___a2" localSheetId="9">#REF!</definedName>
    <definedName name="___a2">#REF!</definedName>
    <definedName name="___A65560" localSheetId="9">[3]График!#REF!</definedName>
    <definedName name="___A65560">[3]График!#REF!</definedName>
    <definedName name="___E65560" localSheetId="9">[3]График!#REF!</definedName>
    <definedName name="___E65560">[3]График!#REF!</definedName>
    <definedName name="___xlnm.Primt_Area_3" localSheetId="9">#REF!</definedName>
    <definedName name="___xlnm.Primt_Area_3">#REF!</definedName>
    <definedName name="___xlnm.Print_Area_1" localSheetId="9">#REF!</definedName>
    <definedName name="___xlnm.Print_Area_1">#REF!</definedName>
    <definedName name="___xlnm.Print_Area_2" localSheetId="9">#REF!</definedName>
    <definedName name="___xlnm.Print_Area_2">#REF!</definedName>
    <definedName name="___xlnm.Print_Area_3" localSheetId="9">#REF!</definedName>
    <definedName name="___xlnm.Print_Area_3">#REF!</definedName>
    <definedName name="___xlnm.Print_Area_4" localSheetId="9">#REF!</definedName>
    <definedName name="___xlnm.Print_Area_4">#REF!</definedName>
    <definedName name="___xlnm.Print_Area_5" localSheetId="9">#REF!</definedName>
    <definedName name="___xlnm.Print_Area_5">#REF!</definedName>
    <definedName name="___xlnm.Print_Area_6" localSheetId="9">#REF!</definedName>
    <definedName name="___xlnm.Print_Area_6">#REF!</definedName>
    <definedName name="__1___Excel_BuiltIn_Print_Area_3_1" localSheetId="9">#REF!</definedName>
    <definedName name="__1___Excel_BuiltIn_Print_Area_3_1">#REF!</definedName>
    <definedName name="__2__Excel_BuiltIn_Print_Area_3_1" localSheetId="9">#REF!</definedName>
    <definedName name="__2__Excel_BuiltIn_Print_Area_3_1">#REF!</definedName>
    <definedName name="__a2" localSheetId="9">#REF!</definedName>
    <definedName name="__a2">#REF!</definedName>
    <definedName name="__A65560" localSheetId="9">[3]График!#REF!</definedName>
    <definedName name="__A65560">[3]График!#REF!</definedName>
    <definedName name="__E65560" localSheetId="9">[3]График!#REF!</definedName>
    <definedName name="__E65560">[3]График!#REF!</definedName>
    <definedName name="__xlnm.Primt_Area_3" localSheetId="9">#REF!</definedName>
    <definedName name="__xlnm.Primt_Area_3">#REF!</definedName>
    <definedName name="__xlnm.Print_Area_1" localSheetId="9">#REF!</definedName>
    <definedName name="__xlnm.Print_Area_1">#REF!</definedName>
    <definedName name="__xlnm.Print_Area_2" localSheetId="9">#REF!</definedName>
    <definedName name="__xlnm.Print_Area_2">#REF!</definedName>
    <definedName name="__xlnm.Print_Area_3" localSheetId="9">#REF!</definedName>
    <definedName name="__xlnm.Print_Area_3">#REF!</definedName>
    <definedName name="__xlnm.Print_Area_4" localSheetId="9">#REF!</definedName>
    <definedName name="__xlnm.Print_Area_4">#REF!</definedName>
    <definedName name="__xlnm.Print_Area_5" localSheetId="9">#REF!</definedName>
    <definedName name="__xlnm.Print_Area_5">#REF!</definedName>
    <definedName name="__xlnm.Print_Area_6" localSheetId="9">#REF!</definedName>
    <definedName name="__xlnm.Print_Area_6">#REF!</definedName>
    <definedName name="_02121" localSheetId="9">#REF!</definedName>
    <definedName name="_02121">#REF!</definedName>
    <definedName name="_1" localSheetId="9">#REF!</definedName>
    <definedName name="_1">#REF!</definedName>
    <definedName name="_1._Выберите_вид_работ" localSheetId="9">#REF!</definedName>
    <definedName name="_1._Выберите_вид_работ">#REF!</definedName>
    <definedName name="_1___Excel_BuiltIn_Print_Area_3_1" localSheetId="9">#REF!</definedName>
    <definedName name="_1___Excel_BuiltIn_Print_Area_3_1">#REF!</definedName>
    <definedName name="_12Excel_BuiltIn_Print_Titles_2_1_1" localSheetId="9">#REF!</definedName>
    <definedName name="_12Excel_BuiltIn_Print_Titles_2_1_1">#REF!</definedName>
    <definedName name="_1Excel_BuiltIn_Print_Area_1_1_1" localSheetId="9">#REF!</definedName>
    <definedName name="_1Excel_BuiltIn_Print_Area_1_1_1">#REF!</definedName>
    <definedName name="_1Excel_BuiltIn_Print_Area_3_1" localSheetId="9">#REF!</definedName>
    <definedName name="_1Excel_BuiltIn_Print_Area_3_1">#REF!</definedName>
    <definedName name="_2._Выберите_категорию_горных_пород_по_буримости" localSheetId="9">#REF!</definedName>
    <definedName name="_2._Выберите_категорию_горных_пород_по_буримости">#REF!</definedName>
    <definedName name="_2__Excel_BuiltIn_Print_Area_3_1" localSheetId="9">#REF!</definedName>
    <definedName name="_2__Excel_BuiltIn_Print_Area_3_1">#REF!</definedName>
    <definedName name="_2Excel_BuiltIn_Print_Area_1_1_1" localSheetId="9">#REF!</definedName>
    <definedName name="_2Excel_BuiltIn_Print_Area_1_1_1">#REF!</definedName>
    <definedName name="_2Excel_BuiltIn_Print_Area_3_1" localSheetId="9">#REF!</definedName>
    <definedName name="_2Excel_BuiltIn_Print_Area_3_1">#REF!</definedName>
    <definedName name="_2Excel_BuiltIn_Print_Titles_1_1_1" localSheetId="9">#REF!</definedName>
    <definedName name="_2Excel_BuiltIn_Print_Titles_1_1_1">#REF!</definedName>
    <definedName name="_3Excel_BuiltIn_Print_Titles_2_1_1" localSheetId="9">#REF!</definedName>
    <definedName name="_3Excel_BuiltIn_Print_Titles_2_1_1">#REF!</definedName>
    <definedName name="_3а._Выберите_диаметр_скважины" localSheetId="9">#REF!</definedName>
    <definedName name="_3а._Выберите_диаметр_скважины">#REF!</definedName>
    <definedName name="_3б._Выберите_диаметр_скважины" localSheetId="9">#REF!</definedName>
    <definedName name="_3б._Выберите_диаметр_скважины">#REF!</definedName>
    <definedName name="_3в._Выберите_диаметр_скважины" localSheetId="9">#REF!</definedName>
    <definedName name="_3в._Выберите_диаметр_скважины">#REF!</definedName>
    <definedName name="_3г._Выберите_диаметр_скважины" localSheetId="9">#REF!</definedName>
    <definedName name="_3г._Выберите_диаметр_скважины">#REF!</definedName>
    <definedName name="_3д._Выберите_диаметр_скважины" localSheetId="9">#REF!</definedName>
    <definedName name="_3д._Выберите_диаметр_скважины">#REF!</definedName>
    <definedName name="_3е._Выберите_диаметр_скважины" localSheetId="9">#REF!</definedName>
    <definedName name="_3е._Выберите_диаметр_скважины">#REF!</definedName>
    <definedName name="_3ж._Выберите_диаметр_скважины" localSheetId="9">#REF!</definedName>
    <definedName name="_3ж._Выберите_диаметр_скважины">#REF!</definedName>
    <definedName name="_3з._Выберите_диаметр_скважины" localSheetId="9">#REF!</definedName>
    <definedName name="_3з._Выберите_диаметр_скважины">#REF!</definedName>
    <definedName name="_3и._Выберите_диаметр_скважины" localSheetId="9">#REF!</definedName>
    <definedName name="_3и._Выберите_диаметр_скважины">#REF!</definedName>
    <definedName name="_3к._Выберите_диаметр_скважины" localSheetId="9">#REF!</definedName>
    <definedName name="_3к._Выберите_диаметр_скважины">#REF!</definedName>
    <definedName name="_3л._Выберите_диаметр_скважины" localSheetId="9">#REF!</definedName>
    <definedName name="_3л._Выберите_диаметр_скважины">#REF!</definedName>
    <definedName name="_3м._Выберите_диаметр_скважины" localSheetId="9">#REF!</definedName>
    <definedName name="_3м._Выберите_диаметр_скважины">#REF!</definedName>
    <definedName name="_4Excel_BuiltIn_Print_Area_1_1_1" localSheetId="9">#REF!</definedName>
    <definedName name="_4Excel_BuiltIn_Print_Area_1_1_1">#REF!</definedName>
    <definedName name="_4Excel_BuiltIn_Print_Titles_1_1_1" localSheetId="9">#REF!</definedName>
    <definedName name="_4Excel_BuiltIn_Print_Titles_1_1_1">#REF!</definedName>
    <definedName name="_6Excel_BuiltIn_Print_Titles_2_1_1" localSheetId="9">#REF!</definedName>
    <definedName name="_6Excel_BuiltIn_Print_Titles_2_1_1">#REF!</definedName>
    <definedName name="_8Excel_BuiltIn_Print_Titles_1_1_1" localSheetId="9">#REF!</definedName>
    <definedName name="_8Excel_BuiltIn_Print_Titles_1_1_1">#REF!</definedName>
    <definedName name="_a2" localSheetId="9">#REF!</definedName>
    <definedName name="_a2">#REF!</definedName>
    <definedName name="_A65560" localSheetId="9">[3]График!#REF!</definedName>
    <definedName name="_A65560">[3]График!#REF!</definedName>
    <definedName name="_AUTOEXEC" localSheetId="9">#REF!</definedName>
    <definedName name="_AUTOEXEC">#REF!</definedName>
    <definedName name="_E65560" localSheetId="9">[3]График!#REF!</definedName>
    <definedName name="_E65560">[3]График!#REF!</definedName>
    <definedName name="_Fill" localSheetId="9" hidden="1">#REF!</definedName>
    <definedName name="_Fill" hidden="1">#REF!</definedName>
    <definedName name="_FilterDatabase" localSheetId="9" hidden="1">#REF!</definedName>
    <definedName name="_FilterDatabase" hidden="1">#REF!</definedName>
    <definedName name="_k" localSheetId="9">#REF!</definedName>
    <definedName name="_k">#REF!</definedName>
    <definedName name="_m" localSheetId="9">#REF!</definedName>
    <definedName name="_m">#REF!</definedName>
    <definedName name="_s" localSheetId="9">#REF!</definedName>
    <definedName name="_s">#REF!</definedName>
    <definedName name="_SMT1" localSheetId="9">#REF!</definedName>
    <definedName name="_SMT1">#REF!</definedName>
    <definedName name="_SMT3" localSheetId="9">#REF!</definedName>
    <definedName name="_SMT3">#REF!</definedName>
    <definedName name="_z" localSheetId="9">#REF!</definedName>
    <definedName name="_z">#REF!</definedName>
    <definedName name="_а2" localSheetId="9">#REF!</definedName>
    <definedName name="_а2">#REF!</definedName>
    <definedName name="_Восемь">'[4]Таблица 4 АСУТП'!$B$84:$B$86</definedName>
    <definedName name="_два_1">'[4]Таблица 4 АСУТП'!$B$16:$B$23</definedName>
    <definedName name="_два_2">'[4]Таблица 4 АСУТП'!$B$24:$B$25</definedName>
    <definedName name="_Девять">'[4]Таблица 4 АСУТП'!$B$90:$B$92</definedName>
    <definedName name="_м1" localSheetId="9">[5]ПИР!#REF!</definedName>
    <definedName name="_м1">[5]ПИР!#REF!</definedName>
    <definedName name="_пять">'[4]Таблица 4 АСУТП'!$B$42:$B$47</definedName>
    <definedName name="_Раз">'[4]Таблица 4 АСУТП'!$B$8:$B$14</definedName>
    <definedName name="_семь_1">'[4]Таблица 4 АСУТП'!$B$66:$B$79</definedName>
    <definedName name="_семь_2">'[4]Таблица 4 АСУТП'!$B$80:$B$81</definedName>
    <definedName name="_три">'[4]Таблица 4 АСУТП'!$B$27:$B$31</definedName>
    <definedName name="_xlnm._FilterDatabase" localSheetId="9" hidden="1">#REF!</definedName>
    <definedName name="_xlnm._FilterDatabase" hidden="1">#REF!</definedName>
    <definedName name="_четыре">'[4]Таблица 4 АСУТП'!$B$33:$B$40</definedName>
    <definedName name="_шесть_1">'[4]Таблица 4 АСУТП'!$B$49:$B$62</definedName>
    <definedName name="_шесть_2">'[4]Таблица 4 АСУТП'!$B$63:$B$64</definedName>
    <definedName name="a" localSheetId="9">#REF!</definedName>
    <definedName name="a">#REF!</definedName>
    <definedName name="A99999999" localSheetId="9">#REF!</definedName>
    <definedName name="A99999999">#REF!</definedName>
    <definedName name="aa" localSheetId="9">[6]мсн!#REF!</definedName>
    <definedName name="aa">[6]мсн!#REF!</definedName>
    <definedName name="aaa" localSheetId="9">#REF!</definedName>
    <definedName name="aaa">#REF!</definedName>
    <definedName name="ab" localSheetId="9">#REF!</definedName>
    <definedName name="ab">#REF!</definedName>
    <definedName name="adadsasd" localSheetId="9">[7]топография!#REF!</definedName>
    <definedName name="adadsasd">[7]топография!#REF!</definedName>
    <definedName name="adress" localSheetId="9">#REF!</definedName>
    <definedName name="adress">#REF!</definedName>
    <definedName name="AS" localSheetId="9">#REF!</definedName>
    <definedName name="AS">#REF!</definedName>
    <definedName name="asd" localSheetId="9">#REF!</definedName>
    <definedName name="asd">#REF!</definedName>
    <definedName name="b" localSheetId="9">#REF!</definedName>
    <definedName name="b">#REF!</definedName>
    <definedName name="BcjaShapka" localSheetId="9">#REF!</definedName>
    <definedName name="BcjaShapka">#REF!</definedName>
    <definedName name="bhk" localSheetId="9">[8]топография!#REF!</definedName>
    <definedName name="bhk">[8]топография!#REF!</definedName>
    <definedName name="bjbkl" localSheetId="9">[9]топография!#REF!</definedName>
    <definedName name="bjbkl">[9]топография!#REF!</definedName>
    <definedName name="Categories" localSheetId="9">#REF!</definedName>
    <definedName name="Categories">#REF!</definedName>
    <definedName name="CC_fSF" localSheetId="9">#REF!</definedName>
    <definedName name="CC_fSF">#REF!</definedName>
    <definedName name="cddd">{0,"рублей";1,"рубль";2,"рубля";5,"рублей"}</definedName>
    <definedName name="cmndBase" localSheetId="9">#REF!</definedName>
    <definedName name="cmndBase">#REF!</definedName>
    <definedName name="cmndDayMonthTo" localSheetId="9">#REF!</definedName>
    <definedName name="cmndDayMonthTo">#REF!</definedName>
    <definedName name="cmndDays" localSheetId="9">#REF!</definedName>
    <definedName name="cmndDays">#REF!</definedName>
    <definedName name="cmndDocNum" localSheetId="9">#REF!</definedName>
    <definedName name="cmndDocNum">#REF!</definedName>
    <definedName name="cmndDocSer" localSheetId="9">#REF!</definedName>
    <definedName name="cmndDocSer">#REF!</definedName>
    <definedName name="cmndFIO" localSheetId="9">#REF!</definedName>
    <definedName name="cmndFIO">#REF!</definedName>
    <definedName name="cmndOrdDay" localSheetId="9">#REF!</definedName>
    <definedName name="cmndOrdDay">#REF!</definedName>
    <definedName name="cmndOrdMonth" localSheetId="9">#REF!</definedName>
    <definedName name="cmndOrdMonth">#REF!</definedName>
    <definedName name="cmndOrdNum" localSheetId="9">#REF!</definedName>
    <definedName name="cmndOrdNum">#REF!</definedName>
    <definedName name="cmndOrdYear" localSheetId="9">#REF!</definedName>
    <definedName name="cmndOrdYear">#REF!</definedName>
    <definedName name="cmndPoint" localSheetId="9">#REF!</definedName>
    <definedName name="cmndPoint">#REF!</definedName>
    <definedName name="cmndPoint1" localSheetId="9">#REF!</definedName>
    <definedName name="cmndPoint1">#REF!</definedName>
    <definedName name="cmndPos" localSheetId="9">#REF!</definedName>
    <definedName name="cmndPos">#REF!</definedName>
    <definedName name="cmndYearTo" localSheetId="9">#REF!</definedName>
    <definedName name="cmndYearTo">#REF!</definedName>
    <definedName name="CnfName" localSheetId="9">[10]Лист1!#REF!</definedName>
    <definedName name="CnfName">[10]Лист1!#REF!</definedName>
    <definedName name="CnfName_1" localSheetId="9">[11]Обновление!#REF!</definedName>
    <definedName name="CnfName_1">[11]Обновление!#REF!</definedName>
    <definedName name="cntAddition" localSheetId="9">#REF!</definedName>
    <definedName name="cntAddition">#REF!</definedName>
    <definedName name="cntDay" localSheetId="9">#REF!</definedName>
    <definedName name="cntDay">#REF!</definedName>
    <definedName name="cntMonth" localSheetId="9">#REF!</definedName>
    <definedName name="cntMonth">#REF!</definedName>
    <definedName name="cntName" localSheetId="9">#REF!</definedName>
    <definedName name="cntName">#REF!</definedName>
    <definedName name="cntNumber" localSheetId="9">'[12]Счет-Фактура'!#REF!</definedName>
    <definedName name="cntNumber">#REF!</definedName>
    <definedName name="cntPayer" localSheetId="9">#REF!</definedName>
    <definedName name="cntPayer">#REF!</definedName>
    <definedName name="cntPayer1" localSheetId="9">#REF!</definedName>
    <definedName name="cntPayer1">#REF!</definedName>
    <definedName name="cntPayerAddr1" localSheetId="9">#REF!</definedName>
    <definedName name="cntPayerAddr1">#REF!</definedName>
    <definedName name="cntPayerAddr2" localSheetId="9">#REF!</definedName>
    <definedName name="cntPayerAddr2">#REF!</definedName>
    <definedName name="cntPayerBank1" localSheetId="9">#REF!</definedName>
    <definedName name="cntPayerBank1">#REF!</definedName>
    <definedName name="cntPayerBank2" localSheetId="9">#REF!</definedName>
    <definedName name="cntPayerBank2">#REF!</definedName>
    <definedName name="cntPayerBank3" localSheetId="9">#REF!</definedName>
    <definedName name="cntPayerBank3">#REF!</definedName>
    <definedName name="cntPayerCount" localSheetId="9">#REF!</definedName>
    <definedName name="cntPayerCount">#REF!</definedName>
    <definedName name="cntPayerCountCor" localSheetId="9">'[12]Счет-Фактура'!#REF!</definedName>
    <definedName name="cntPayerCountCor">#REF!</definedName>
    <definedName name="cntPriceC" localSheetId="9">#REF!</definedName>
    <definedName name="cntPriceC">#REF!</definedName>
    <definedName name="cntPriceR" localSheetId="9">#REF!</definedName>
    <definedName name="cntPriceR">#REF!</definedName>
    <definedName name="cntQnt" localSheetId="9">'[12]Счет-Фактура'!#REF!</definedName>
    <definedName name="cntQnt">#REF!</definedName>
    <definedName name="cntSumC" localSheetId="9">#REF!</definedName>
    <definedName name="cntSumC">#REF!</definedName>
    <definedName name="cntSumR" localSheetId="9">#REF!</definedName>
    <definedName name="cntSumR">#REF!</definedName>
    <definedName name="cntSuppAddr1" localSheetId="9">#REF!</definedName>
    <definedName name="cntSuppAddr1">#REF!</definedName>
    <definedName name="cntSuppAddr2" localSheetId="9">'[12]Счет-Фактура'!#REF!</definedName>
    <definedName name="cntSuppAddr2">#REF!</definedName>
    <definedName name="cntSuppBank" localSheetId="9">#REF!</definedName>
    <definedName name="cntSuppBank">#REF!</definedName>
    <definedName name="cntSuppCount" localSheetId="9">#REF!</definedName>
    <definedName name="cntSuppCount">#REF!</definedName>
    <definedName name="cntSuppCountCor" localSheetId="9">#REF!</definedName>
    <definedName name="cntSuppCountCor">#REF!</definedName>
    <definedName name="cntSupplier" localSheetId="9">#REF!</definedName>
    <definedName name="cntSupplier">#REF!</definedName>
    <definedName name="cntSuppMFO1" localSheetId="9">'[12]Счет-Фактура'!#REF!</definedName>
    <definedName name="cntSuppMFO1">#REF!</definedName>
    <definedName name="cntSuppMFO2" localSheetId="9">#REF!</definedName>
    <definedName name="cntSuppMFO2">#REF!</definedName>
    <definedName name="cntSuppTlf" localSheetId="9">#REF!</definedName>
    <definedName name="cntSuppTlf">#REF!</definedName>
    <definedName name="cntUnit" localSheetId="9">'[12]Счет-Фактура'!#REF!</definedName>
    <definedName name="cntUnit">#REF!</definedName>
    <definedName name="cntYear" localSheetId="9">#REF!</definedName>
    <definedName name="cntYear">#REF!</definedName>
    <definedName name="ConfName" localSheetId="9">[10]Лист1!#REF!</definedName>
    <definedName name="ConfName">[10]Лист1!#REF!</definedName>
    <definedName name="ConfName_1" localSheetId="9">[11]Обновление!#REF!</definedName>
    <definedName name="ConfName_1">[11]Обновление!#REF!</definedName>
    <definedName name="Constr" localSheetId="1">'ССР 4 кв. 2015 '!$A$2</definedName>
    <definedName name="Criteria" localSheetId="9">#REF!</definedName>
    <definedName name="Criteria">#REF!</definedName>
    <definedName name="cvb" localSheetId="9">[6]мсн!#REF!</definedName>
    <definedName name="cvb">[6]мсн!#REF!</definedName>
    <definedName name="d" localSheetId="9">#REF!</definedName>
    <definedName name="d">#REF!</definedName>
    <definedName name="Database" localSheetId="9">#REF!</definedName>
    <definedName name="Database">#REF!</definedName>
    <definedName name="DateColJournal" localSheetId="9">#REF!</definedName>
    <definedName name="DateColJournal">#REF!</definedName>
    <definedName name="dck" localSheetId="9">[13]топография!#REF!</definedName>
    <definedName name="dck">[14]топография!#REF!</definedName>
    <definedName name="ddduy" localSheetId="9">#REF!</definedName>
    <definedName name="ddduy">#REF!</definedName>
    <definedName name="deviation1" localSheetId="9">#REF!</definedName>
    <definedName name="deviation1">#REF!</definedName>
    <definedName name="dfff" localSheetId="9">[15]топография!#REF!</definedName>
    <definedName name="dfff">[15]топография!#REF!</definedName>
    <definedName name="DiscontRate" localSheetId="9">#REF!</definedName>
    <definedName name="DiscontRate">#REF!</definedName>
    <definedName name="DM" localSheetId="9">#REF!</definedName>
    <definedName name="DM">#REF!</definedName>
    <definedName name="drt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dr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dv" localSheetId="9">#REF!</definedName>
    <definedName name="dv">#REF!</definedName>
    <definedName name="dvrCustomer" localSheetId="9">#REF!</definedName>
    <definedName name="dvrCustomer">#REF!</definedName>
    <definedName name="dvrDay" localSheetId="9">#REF!</definedName>
    <definedName name="dvrDay">#REF!</definedName>
    <definedName name="dvrDocDay" localSheetId="9">#REF!</definedName>
    <definedName name="dvrDocDay">#REF!</definedName>
    <definedName name="dvrDocIss" localSheetId="9">#REF!</definedName>
    <definedName name="dvrDocIss">#REF!</definedName>
    <definedName name="dvrDocMonth" localSheetId="9">#REF!</definedName>
    <definedName name="dvrDocMonth">#REF!</definedName>
    <definedName name="dvrDocNum" localSheetId="9">#REF!</definedName>
    <definedName name="dvrDocNum">#REF!</definedName>
    <definedName name="dvrDocSer" localSheetId="9">#REF!</definedName>
    <definedName name="dvrDocSer">#REF!</definedName>
    <definedName name="dvrDocYear" localSheetId="9">#REF!</definedName>
    <definedName name="dvrDocYear">#REF!</definedName>
    <definedName name="dvrMonth" localSheetId="9">#REF!</definedName>
    <definedName name="dvrMonth">#REF!</definedName>
    <definedName name="dvrName" localSheetId="9">#REF!</definedName>
    <definedName name="dvrName">#REF!</definedName>
    <definedName name="dvrNo" localSheetId="9">#REF!</definedName>
    <definedName name="dvrNo">#REF!</definedName>
    <definedName name="dvrNumber" localSheetId="9">#REF!</definedName>
    <definedName name="dvrNumber">#REF!</definedName>
    <definedName name="dvrOrder" localSheetId="9">#REF!</definedName>
    <definedName name="dvrOrder">#REF!</definedName>
    <definedName name="dvrPayer" localSheetId="9">#REF!</definedName>
    <definedName name="dvrPayer">#REF!</definedName>
    <definedName name="dvrPayerBank1" localSheetId="9">#REF!</definedName>
    <definedName name="dvrPayerBank1">#REF!</definedName>
    <definedName name="dvrPayerBank2" localSheetId="9">#REF!</definedName>
    <definedName name="dvrPayerBank2">#REF!</definedName>
    <definedName name="dvrPayerCount" localSheetId="9">#REF!</definedName>
    <definedName name="dvrPayerCount">#REF!</definedName>
    <definedName name="dvrQnt" localSheetId="9">#REF!</definedName>
    <definedName name="dvrQnt">#REF!</definedName>
    <definedName name="dvrReceiver" localSheetId="9">#REF!</definedName>
    <definedName name="dvrReceiver">#REF!</definedName>
    <definedName name="dvrSupplier" localSheetId="9">#REF!</definedName>
    <definedName name="dvrSupplier">#REF!</definedName>
    <definedName name="dvrUnit" localSheetId="9">#REF!</definedName>
    <definedName name="dvrUnit">#REF!</definedName>
    <definedName name="dvrValidDay" localSheetId="9">#REF!</definedName>
    <definedName name="dvrValidDay">#REF!</definedName>
    <definedName name="dvrValidMonth" localSheetId="9">#REF!</definedName>
    <definedName name="dvrValidMonth">#REF!</definedName>
    <definedName name="dvrValidYear" localSheetId="9">#REF!</definedName>
    <definedName name="dvrValidYear">#REF!</definedName>
    <definedName name="dvrYear" localSheetId="9">#REF!</definedName>
    <definedName name="dvrYear">#REF!</definedName>
    <definedName name="EILName" localSheetId="9">[10]Лист1!#REF!</definedName>
    <definedName name="EILName">[10]Лист1!#REF!</definedName>
    <definedName name="EILName_1" localSheetId="9">[11]Обновление!#REF!</definedName>
    <definedName name="EILName_1">[11]Обновление!#REF!</definedName>
    <definedName name="elkAddr1" localSheetId="9">#REF!</definedName>
    <definedName name="elkAddr1">#REF!</definedName>
    <definedName name="elkAddr2" localSheetId="9">#REF!</definedName>
    <definedName name="elkAddr2">#REF!</definedName>
    <definedName name="elkCount" localSheetId="9">#REF!</definedName>
    <definedName name="elkCount">#REF!</definedName>
    <definedName name="elkCountFrom" localSheetId="9">#REF!</definedName>
    <definedName name="elkCountFrom">#REF!</definedName>
    <definedName name="elkCountTo" localSheetId="9">#REF!</definedName>
    <definedName name="elkCountTo">#REF!</definedName>
    <definedName name="elkDateFrom" localSheetId="9">#REF!</definedName>
    <definedName name="elkDateFrom">#REF!</definedName>
    <definedName name="elkDateTo" localSheetId="9">#REF!</definedName>
    <definedName name="elkDateTo">#REF!</definedName>
    <definedName name="elkDiscount" localSheetId="9">#REF!</definedName>
    <definedName name="elkDiscount">#REF!</definedName>
    <definedName name="elkKAddr1" localSheetId="9">#REF!</definedName>
    <definedName name="elkKAddr1">#REF!</definedName>
    <definedName name="elkKAddr2" localSheetId="9">#REF!</definedName>
    <definedName name="elkKAddr2">#REF!</definedName>
    <definedName name="elkKCount" localSheetId="9">#REF!</definedName>
    <definedName name="elkKCount">#REF!</definedName>
    <definedName name="elkKCountFrom" localSheetId="9">#REF!</definedName>
    <definedName name="elkKCountFrom">#REF!</definedName>
    <definedName name="elkKCountTo" localSheetId="9">#REF!</definedName>
    <definedName name="elkKCountTo">#REF!</definedName>
    <definedName name="elkKDateFrom" localSheetId="9">#REF!</definedName>
    <definedName name="elkKDateFrom">#REF!</definedName>
    <definedName name="elkKDateTo" localSheetId="9">#REF!</definedName>
    <definedName name="elkKDateTo">#REF!</definedName>
    <definedName name="elkKDiscount" localSheetId="9">#REF!</definedName>
    <definedName name="elkKDiscount">#REF!</definedName>
    <definedName name="elkKNumber" localSheetId="9">#REF!</definedName>
    <definedName name="elkKNumber">#REF!</definedName>
    <definedName name="elkKSumC" localSheetId="9">#REF!</definedName>
    <definedName name="elkKSumC">#REF!</definedName>
    <definedName name="elkKSumR" localSheetId="9">#REF!</definedName>
    <definedName name="elkKSumR">#REF!</definedName>
    <definedName name="elkKTarif" localSheetId="9">#REF!</definedName>
    <definedName name="elkKTarif">#REF!</definedName>
    <definedName name="elkNumber" localSheetId="9">#REF!</definedName>
    <definedName name="elkNumber">#REF!</definedName>
    <definedName name="elkSumC" localSheetId="9">#REF!</definedName>
    <definedName name="elkSumC">#REF!</definedName>
    <definedName name="elkSumR" localSheetId="9">#REF!</definedName>
    <definedName name="elkSumR">#REF!</definedName>
    <definedName name="elkTarif" localSheetId="9">#REF!</definedName>
    <definedName name="elkTarif">#REF!</definedName>
    <definedName name="Excel___________133333333" localSheetId="9">#REF!</definedName>
    <definedName name="Excel___________133333333">#REF!</definedName>
    <definedName name="Excel_BuiltIn_Database" localSheetId="9">#REF!</definedName>
    <definedName name="Excel_BuiltIn_Database">#REF!</definedName>
    <definedName name="Excel_BuiltIn_Print_Area_1" localSheetId="9">#REF!</definedName>
    <definedName name="Excel_BuiltIn_Print_Area_1">#REF!</definedName>
    <definedName name="Excel_BuiltIn_Print_Area_1_1" localSheetId="9">#REF!</definedName>
    <definedName name="Excel_BuiltIn_Print_Area_1_1">#REF!</definedName>
    <definedName name="Excel_BuiltIn_Print_Area_1_1_1" localSheetId="9">#REF!</definedName>
    <definedName name="Excel_BuiltIn_Print_Area_1_1_1">#REF!</definedName>
    <definedName name="Excel_BuiltIn_Print_Area_10_1" localSheetId="9">#REF!</definedName>
    <definedName name="Excel_BuiltIn_Print_Area_10_1">#REF!</definedName>
    <definedName name="Excel_BuiltIn_Print_Area_10_1_1" localSheetId="9">#REF!</definedName>
    <definedName name="Excel_BuiltIn_Print_Area_10_1_1">#REF!</definedName>
    <definedName name="Excel_BuiltIn_Print_Area_11" localSheetId="9">#REF!</definedName>
    <definedName name="Excel_BuiltIn_Print_Area_11">#REF!</definedName>
    <definedName name="Excel_BuiltIn_Print_Area_11_1" localSheetId="9">#REF!</definedName>
    <definedName name="Excel_BuiltIn_Print_Area_11_1">#REF!</definedName>
    <definedName name="Excel_BuiltIn_Print_Area_12" localSheetId="9">#REF!</definedName>
    <definedName name="Excel_BuiltIn_Print_Area_12">#REF!</definedName>
    <definedName name="Excel_BuiltIn_Print_Area_13">"$#ССЫЛ!.$A$2:$E$8"</definedName>
    <definedName name="Excel_BuiltIn_Print_Area_14" localSheetId="9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9">#REF!</definedName>
    <definedName name="Excel_BuiltIn_Print_Area_2_1">"$#ССЫЛ!.$A$1:$E$54"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9">#REF!</definedName>
    <definedName name="Excel_BuiltIn_Print_Area_4">#REF!</definedName>
    <definedName name="Excel_BuiltIn_Print_Area_4_1" localSheetId="9">#REF!</definedName>
    <definedName name="Excel_BuiltIn_Print_Area_4_1">#REF!</definedName>
    <definedName name="Excel_BuiltIn_Print_Area_4_1_1" localSheetId="9">#REF!</definedName>
    <definedName name="Excel_BuiltIn_Print_Area_4_1_1">#REF!</definedName>
    <definedName name="Excel_BuiltIn_Print_Area_4_1_1_1" localSheetId="9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9">#REF!</definedName>
    <definedName name="Excel_BuiltIn_Print_Area_5">#REF!</definedName>
    <definedName name="Excel_BuiltIn_Print_Area_5_1" localSheetId="9">#REF!</definedName>
    <definedName name="Excel_BuiltIn_Print_Area_5_1">#REF!</definedName>
    <definedName name="Excel_BuiltIn_Print_Area_5_1_1" localSheetId="9">#REF!</definedName>
    <definedName name="Excel_BuiltIn_Print_Area_5_1_1">#REF!</definedName>
    <definedName name="Excel_BuiltIn_Print_Area_6" localSheetId="9">#REF!</definedName>
    <definedName name="Excel_BuiltIn_Print_Area_6">#REF!</definedName>
    <definedName name="Excel_BuiltIn_Print_Area_6_1" localSheetId="9">#REF!</definedName>
    <definedName name="Excel_BuiltIn_Print_Area_6_1">#REF!</definedName>
    <definedName name="Excel_BuiltIn_Print_Area_7">"$#ССЫЛ!.$A$2:$E$5"</definedName>
    <definedName name="Excel_BuiltIn_Print_Area_7_1" localSheetId="9">#REF!</definedName>
    <definedName name="Excel_BuiltIn_Print_Area_7_1">#REF!</definedName>
    <definedName name="Excel_BuiltIn_Print_Area_7_1_1" localSheetId="9">#REF!</definedName>
    <definedName name="Excel_BuiltIn_Print_Area_7_1_1">#REF!</definedName>
    <definedName name="Excel_BuiltIn_Print_Area_7_1_1_1" localSheetId="9">#REF!</definedName>
    <definedName name="Excel_BuiltIn_Print_Area_7_1_1_1">#REF!</definedName>
    <definedName name="Excel_BuiltIn_Print_Area_7_1_1_1_1" localSheetId="9">#REF!</definedName>
    <definedName name="Excel_BuiltIn_Print_Area_7_1_1_1_1">#REF!</definedName>
    <definedName name="Excel_BuiltIn_Print_Area_8_1" localSheetId="9">#REF!</definedName>
    <definedName name="Excel_BuiltIn_Print_Area_8_1">#REF!</definedName>
    <definedName name="Excel_BuiltIn_Print_Area_9" localSheetId="9">#REF!</definedName>
    <definedName name="Excel_BuiltIn_Print_Area_9">#REF!</definedName>
    <definedName name="Excel_BuiltIn_Print_Area_9_1" localSheetId="9">#REF!</definedName>
    <definedName name="Excel_BuiltIn_Print_Area_9_1">#REF!</definedName>
    <definedName name="Excel_BuiltIn_Print_Area_9_1_1" localSheetId="9">#REF!</definedName>
    <definedName name="Excel_BuiltIn_Print_Area_9_1_1">#REF!</definedName>
    <definedName name="Excel_BuiltIn_Print_Area_9_1_1_1" localSheetId="9">#REF!</definedName>
    <definedName name="Excel_BuiltIn_Print_Area_9_1_1_1">#REF!</definedName>
    <definedName name="Excel_BuiltIn_Print_Titles_1" localSheetId="9">#REF!</definedName>
    <definedName name="Excel_BuiltIn_Print_Titles_1">#REF!</definedName>
    <definedName name="Excel_BuiltIn_Print_Titles_1_1" localSheetId="9">#REF!</definedName>
    <definedName name="Excel_BuiltIn_Print_Titles_1_1">#REF!</definedName>
    <definedName name="Excel_BuiltIn_Print_Titles_1_1_1" localSheetId="9">#REF!</definedName>
    <definedName name="Excel_BuiltIn_Print_Titles_1_1_1">#REF!</definedName>
    <definedName name="Excel_BuiltIn_Print_Titles_12" localSheetId="9">#REF!</definedName>
    <definedName name="Excel_BuiltIn_Print_Titles_12">#REF!</definedName>
    <definedName name="Excel_BuiltIn_Print_Titles_13" localSheetId="9">#REF!</definedName>
    <definedName name="Excel_BuiltIn_Print_Titles_13">#REF!</definedName>
    <definedName name="Excel_BuiltIn_Print_Titles_14" localSheetId="9">#REF!</definedName>
    <definedName name="Excel_BuiltIn_Print_Titles_14">#REF!</definedName>
    <definedName name="Excel_BuiltIn_Print_Titles_2" localSheetId="9">#REF!</definedName>
    <definedName name="Excel_BuiltIn_Print_Titles_2">#REF!</definedName>
    <definedName name="Excel_BuiltIn_Print_Titles_2_1" localSheetId="9">#REF!</definedName>
    <definedName name="Excel_BuiltIn_Print_Titles_2_1">#REF!</definedName>
    <definedName name="Excel_BuiltIn_Print_Titles_3" localSheetId="9">#REF!</definedName>
    <definedName name="Excel_BuiltIn_Print_Titles_3">#REF!</definedName>
    <definedName name="Excel_BuiltIn_Print_Titles_3_1" localSheetId="9">#REF!</definedName>
    <definedName name="Excel_BuiltIn_Print_Titles_3_1">#REF!</definedName>
    <definedName name="Excel_BuiltIn_Print_Titles_4" localSheetId="9">#REF!</definedName>
    <definedName name="Excel_BuiltIn_Print_Titles_4">#REF!</definedName>
    <definedName name="Excel_BuiltIn_Print_Titles_4_1" localSheetId="9">[5]ПИР!#REF!</definedName>
    <definedName name="Excel_BuiltIn_Print_Titles_4_1">[5]ПИР!#REF!</definedName>
    <definedName name="Excel_BuiltIn_Print_Titles_5" localSheetId="9">#REF!</definedName>
    <definedName name="Excel_BuiltIn_Print_Titles_5">#REF!</definedName>
    <definedName name="Excel_BuiltIn_Print_Titles_8" localSheetId="9">#REF!</definedName>
    <definedName name="Excel_BuiltIn_Print_Titles_8">#REF!</definedName>
    <definedName name="Excel_BuiltIn_Print_Titles_9" localSheetId="9">#REF!</definedName>
    <definedName name="Excel_BuiltIn_Print_Titles_9">#REF!</definedName>
    <definedName name="EXEL_HJ" localSheetId="9">#REF!</definedName>
    <definedName name="EXEL_HJ">#REF!</definedName>
    <definedName name="EXEL_HJ3333" localSheetId="9">#REF!</definedName>
    <definedName name="EXEL_HJ3333">#REF!</definedName>
    <definedName name="FF" localSheetId="9">[6]мсн!#REF!</definedName>
    <definedName name="FF">[6]мсн!#REF!</definedName>
    <definedName name="fff" localSheetId="9">#REF!</definedName>
    <definedName name="fff">#REF!</definedName>
    <definedName name="fg" localSheetId="9">[6]мсн!#REF!</definedName>
    <definedName name="fg">[6]мсн!#REF!</definedName>
    <definedName name="fgh" localSheetId="9">[16]топография!#REF!</definedName>
    <definedName name="fgh">[16]топография!#REF!</definedName>
    <definedName name="fhcl" localSheetId="9">[6]мсн!#REF!</definedName>
    <definedName name="fhcl">[6]мсн!#REF!</definedName>
    <definedName name="fiepfv" localSheetId="9">#REF!</definedName>
    <definedName name="fiepfv">#REF!</definedName>
    <definedName name="fj" localSheetId="9">#REF!</definedName>
    <definedName name="fj">#REF!</definedName>
    <definedName name="FOT" localSheetId="9">#REF!</definedName>
    <definedName name="FOT" localSheetId="1">'ССР 4 кв. 2015 '!#REF!</definedName>
    <definedName name="FOT">#REF!</definedName>
    <definedName name="FP" localSheetId="9">[6]мсн!#REF!</definedName>
    <definedName name="FP">[6]мсн!#REF!</definedName>
    <definedName name="Fr" localSheetId="9">#REF!</definedName>
    <definedName name="Fr">#REF!</definedName>
    <definedName name="frc" localSheetId="9">#REF!</definedName>
    <definedName name="frc">#REF!</definedName>
    <definedName name="fszrfaw\ed" localSheetId="9">#REF!</definedName>
    <definedName name="fszrfaw\ed">#REF!</definedName>
    <definedName name="gfh" localSheetId="9">[6]мсн!#REF!</definedName>
    <definedName name="gfh">[6]мсн!#REF!</definedName>
    <definedName name="GH" localSheetId="9">#REF!</definedName>
    <definedName name="GH">#REF!</definedName>
    <definedName name="gj" localSheetId="9">#REF!</definedName>
    <definedName name="gj">#REF!</definedName>
    <definedName name="GS" localSheetId="9">#REF!</definedName>
    <definedName name="GS">#REF!</definedName>
    <definedName name="gth" localSheetId="9">[17]топография!#REF!</definedName>
    <definedName name="gth">[17]топография!#REF!</definedName>
    <definedName name="gthj" localSheetId="9">[6]мсн!#REF!</definedName>
    <definedName name="gthj">[6]мсн!#REF!</definedName>
    <definedName name="gyfbn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gyfbn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h" localSheetId="9">#REF!</definedName>
    <definedName name="h">#REF!</definedName>
    <definedName name="hbj" localSheetId="9">[6]мсн!#REF!</definedName>
    <definedName name="hbj">[6]мсн!#REF!</definedName>
    <definedName name="hfcxtn" localSheetId="9" hidden="1">#REF!</definedName>
    <definedName name="hfcxtn" hidden="1">#REF!</definedName>
    <definedName name="hjkm" localSheetId="9">#REF!</definedName>
    <definedName name="hjkm">#REF!</definedName>
    <definedName name="hjn" localSheetId="9">[6]мсн!#REF!</definedName>
    <definedName name="hjn">[6]мсн!#REF!</definedName>
    <definedName name="hPriceRange" localSheetId="9">[10]Лист1!#REF!</definedName>
    <definedName name="hPriceRange">[10]Лист1!#REF!</definedName>
    <definedName name="hPriceRange_1" localSheetId="9">[11]Цена!#REF!</definedName>
    <definedName name="hPriceRange_1">[11]Цена!#REF!</definedName>
    <definedName name="hyg" localSheetId="9">#REF!</definedName>
    <definedName name="hyg">#REF!</definedName>
    <definedName name="hyk" localSheetId="9">#REF!</definedName>
    <definedName name="hyk">#REF!</definedName>
    <definedName name="i" localSheetId="9">#REF!</definedName>
    <definedName name="i">#REF!</definedName>
    <definedName name="idPriceColumn" localSheetId="9">[10]Лист1!#REF!</definedName>
    <definedName name="idPriceColumn">[10]Лист1!#REF!</definedName>
    <definedName name="idPriceColumn_1" localSheetId="9">[11]Цена!#REF!</definedName>
    <definedName name="idPriceColumn_1">[11]Цена!#REF!</definedName>
    <definedName name="iii" localSheetId="9">#REF!</definedName>
    <definedName name="iii">#REF!</definedName>
    <definedName name="iiiii" localSheetId="9">#REF!</definedName>
    <definedName name="iiiii">#REF!</definedName>
    <definedName name="Ind" localSheetId="9">#REF!</definedName>
    <definedName name="Ind" localSheetId="1">'ССР 4 кв. 2015 '!$H$4</definedName>
    <definedName name="Ind">#REF!</definedName>
    <definedName name="infl" localSheetId="9">[18]ПДР!#REF!</definedName>
    <definedName name="infl">[18]ПДР!#REF!</definedName>
    <definedName name="Itog" localSheetId="9">#REF!</definedName>
    <definedName name="Itog">#REF!</definedName>
    <definedName name="Iквартал2014">[19]Индексы!$A$2:$A$18</definedName>
    <definedName name="jkjhggh" localSheetId="9">#REF!</definedName>
    <definedName name="jkjhggh">#REF!</definedName>
    <definedName name="kfcm" localSheetId="9">#REF!</definedName>
    <definedName name="kfcm">#REF!</definedName>
    <definedName name="kk" localSheetId="9">#REF!</definedName>
    <definedName name="kk">#REF!</definedName>
    <definedName name="kkk" localSheetId="9">#REF!</definedName>
    <definedName name="kkk">#REF!</definedName>
    <definedName name="kp" localSheetId="9">[18]ПДР!#REF!</definedName>
    <definedName name="kp">[18]ПДР!#REF!</definedName>
    <definedName name="kuero" localSheetId="9">#REF!</definedName>
    <definedName name="kuero">#REF!</definedName>
    <definedName name="kus" localSheetId="9">#REF!</definedName>
    <definedName name="kus">#REF!</definedName>
    <definedName name="l" localSheetId="9">#REF!</definedName>
    <definedName name="l">#REF!</definedName>
    <definedName name="language" localSheetId="9">#REF!</definedName>
    <definedName name="Language">[20]Финплан!$J$1</definedName>
    <definedName name="ljujhunb" localSheetId="9">[15]топография!#REF!</definedName>
    <definedName name="ljujhunb">[15]топография!#REF!</definedName>
    <definedName name="LOCAL_MYSQL_DATE_FORMAT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th" localSheetId="9">#REF!</definedName>
    <definedName name="lth">#REF!</definedName>
    <definedName name="m" localSheetId="9">#REF!</definedName>
    <definedName name="m">#REF!</definedName>
    <definedName name="mmm" localSheetId="9">#REF!</definedName>
    <definedName name="mmm">#REF!</definedName>
    <definedName name="n" localSheetId="9">#REF!</definedName>
    <definedName name="n">#REF!</definedName>
    <definedName name="n_1" localSheetId="9">{"","одинz","дваz","триz","четыреz","пятьz","шестьz","семьz","восемьz","девятьz"}</definedName>
    <definedName name="n_1">{"","одинz","дваz","триz","четыреz","пятьz","шестьz","семьz","восемьz","девятьz"}</definedName>
    <definedName name="n_2" localSheetId="9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 localSheetId="9">{"";1;"двадцатьz";"тридцатьz";"сорокz";"пятьдесятz";"шестьдесятz";"семьдесятz";"восемьдесятz";"девяностоz"}</definedName>
    <definedName name="n_3">{"";1;"двадцатьz";"тридцатьz";"сорокz";"пятьдесятz";"шестьдесятz";"семьдесятz";"восемьдесятz";"девяностоz"}</definedName>
    <definedName name="n_4" localSheetId="9">{"","стоz","двестиz","тристаz","четырестаz","пятьсотz","шестьсотz","семьсотz","восемьсотz","девятьсотz"}</definedName>
    <definedName name="n_4">{"","стоz","двестиz","тристаz","четырестаz","пятьсотz","шестьсотz","семьсотz","восемьсотz","девятьсотz"}</definedName>
    <definedName name="n_5" localSheetId="9">{"","однаz","двеz","триz","четыреz","пятьz","шестьz","семьz","восемьz","девятьz"}</definedName>
    <definedName name="n_5">{"","однаz","двеz","триz","четыреz","пятьz","шестьz","семьz","восемьz","девятьz"}</definedName>
    <definedName name="n0" localSheetId="9">"000000000000,00"</definedName>
    <definedName name="n0">"000000000000"&amp;MID(1/2,2,1)&amp;"00"</definedName>
    <definedName name="n0x" localSheetId="9">IF('Расчет с НДС'!n_3=1,'Расчет с НДС'!n_2,'Расчет с НДС'!n_3&amp;'Расчет с НДС'!n_1)</definedName>
    <definedName name="n0x">IF(n_3=1,n_2,n_3&amp;n_1)</definedName>
    <definedName name="n1x" localSheetId="9">IF('Расчет с НДС'!n_3=1,'Расчет с НДС'!n_2,'Расчет с НДС'!n_3&amp;'Расчет с НДС'!n_5)</definedName>
    <definedName name="n1x">IF(n_3=1,n_2,n_3&amp;n_5)</definedName>
    <definedName name="nakDay" localSheetId="9">#REF!</definedName>
    <definedName name="nakDay">#REF!</definedName>
    <definedName name="nakFrom" localSheetId="9">#REF!</definedName>
    <definedName name="nakFrom">#REF!</definedName>
    <definedName name="nakMonth" localSheetId="9">#REF!</definedName>
    <definedName name="nakMonth">#REF!</definedName>
    <definedName name="nakName" localSheetId="9">#REF!</definedName>
    <definedName name="nakName">#REF!</definedName>
    <definedName name="nakNo" localSheetId="9">#REF!</definedName>
    <definedName name="nakNo">#REF!</definedName>
    <definedName name="nakNumber" localSheetId="9">#REF!</definedName>
    <definedName name="nakNumber">#REF!</definedName>
    <definedName name="nakPriceC" localSheetId="9">#REF!</definedName>
    <definedName name="nakPriceC">#REF!</definedName>
    <definedName name="nakPriceR" localSheetId="9">#REF!</definedName>
    <definedName name="nakPriceR">#REF!</definedName>
    <definedName name="nakQnt" localSheetId="9">#REF!</definedName>
    <definedName name="nakQnt">#REF!</definedName>
    <definedName name="nakSumC" localSheetId="9">#REF!</definedName>
    <definedName name="nakSumC">#REF!</definedName>
    <definedName name="nakSumR" localSheetId="9">#REF!</definedName>
    <definedName name="nakSumR">#REF!</definedName>
    <definedName name="nakTo" localSheetId="9">#REF!</definedName>
    <definedName name="nakTo">#REF!</definedName>
    <definedName name="nakYear" localSheetId="9">#REF!</definedName>
    <definedName name="nakYear">#REF!</definedName>
    <definedName name="Nalog" localSheetId="9">#REF!</definedName>
    <definedName name="Nalog">#REF!</definedName>
    <definedName name="ngh" localSheetId="9">[7]топография!#REF!</definedName>
    <definedName name="ngh">[7]топография!#REF!</definedName>
    <definedName name="nsx">{0,"тысяч ";1,"тысяча ";2,"тысячи ";5,"тысяч "}</definedName>
    <definedName name="NumColJournal" localSheetId="9">#REF!</definedName>
    <definedName name="NumColJournal">#REF!</definedName>
    <definedName name="o" localSheetId="9">#REF!</definedName>
    <definedName name="o">#REF!</definedName>
    <definedName name="Obj" localSheetId="9">#REF!</definedName>
    <definedName name="Obj" localSheetId="1">'ССР 4 кв. 2015 '!$E$7</definedName>
    <definedName name="Obj">#REF!</definedName>
    <definedName name="Obosn" localSheetId="1">'ССР 4 кв. 2015 '!$D$12</definedName>
    <definedName name="OELName" localSheetId="9">[10]Лист1!#REF!</definedName>
    <definedName name="OELName">[10]Лист1!#REF!</definedName>
    <definedName name="OELName_1" localSheetId="9">[11]Обновление!#REF!</definedName>
    <definedName name="OELName_1">[11]Обновление!#REF!</definedName>
    <definedName name="OPLName" localSheetId="9">[10]Лист1!#REF!</definedName>
    <definedName name="OPLName">[10]Лист1!#REF!</definedName>
    <definedName name="OPLName_1" localSheetId="9">[11]Обновление!#REF!</definedName>
    <definedName name="OPLName_1">[11]Обновление!#REF!</definedName>
    <definedName name="oppp" localSheetId="9">#REF!</definedName>
    <definedName name="oppp">#REF!</definedName>
    <definedName name="p" localSheetId="9">[10]Лист1!#REF!</definedName>
    <definedName name="p">[10]Лист1!#REF!</definedName>
    <definedName name="p_1" localSheetId="9">[11]Product!#REF!</definedName>
    <definedName name="p_1">[11]Product!#REF!</definedName>
    <definedName name="pmnCCode1" localSheetId="9">#REF!</definedName>
    <definedName name="pmnCCode1">#REF!</definedName>
    <definedName name="pmnCCode2" localSheetId="9">#REF!</definedName>
    <definedName name="pmnCCode2">#REF!</definedName>
    <definedName name="pmnDay" localSheetId="9">#REF!</definedName>
    <definedName name="pmnDay">#REF!</definedName>
    <definedName name="pmnDCode1" localSheetId="9">#REF!</definedName>
    <definedName name="pmnDCode1">#REF!</definedName>
    <definedName name="pmnDCode2" localSheetId="9">#REF!</definedName>
    <definedName name="pmnDCode2">#REF!</definedName>
    <definedName name="pmnDirection" localSheetId="9">#REF!</definedName>
    <definedName name="pmnDirection">#REF!</definedName>
    <definedName name="pmnMonth" localSheetId="9">#REF!</definedName>
    <definedName name="pmnMonth">#REF!</definedName>
    <definedName name="pmnNumber" localSheetId="9">#REF!</definedName>
    <definedName name="pmnNumber">#REF!</definedName>
    <definedName name="pmnOper" localSheetId="9">#REF!</definedName>
    <definedName name="pmnOper">#REF!</definedName>
    <definedName name="pmnPayer" localSheetId="9">#REF!</definedName>
    <definedName name="pmnPayer">#REF!</definedName>
    <definedName name="pmnPayer1" localSheetId="9">#REF!</definedName>
    <definedName name="pmnPayer1">#REF!</definedName>
    <definedName name="pmnPayerBank1" localSheetId="9">#REF!</definedName>
    <definedName name="pmnPayerBank1">#REF!</definedName>
    <definedName name="pmnPayerBank2" localSheetId="9">#REF!</definedName>
    <definedName name="pmnPayerBank2">#REF!</definedName>
    <definedName name="pmnPayerBank3" localSheetId="9">#REF!</definedName>
    <definedName name="pmnPayerBank3">#REF!</definedName>
    <definedName name="pmnPayerCode" localSheetId="9">#REF!</definedName>
    <definedName name="pmnPayerCode">#REF!</definedName>
    <definedName name="pmnPayerCount1" localSheetId="9">#REF!</definedName>
    <definedName name="pmnPayerCount1">#REF!</definedName>
    <definedName name="pmnPayerCount2" localSheetId="9">#REF!</definedName>
    <definedName name="pmnPayerCount2">#REF!</definedName>
    <definedName name="pmnPayerCount3" localSheetId="9">#REF!</definedName>
    <definedName name="pmnPayerCount3">#REF!</definedName>
    <definedName name="pmnRecBank1" localSheetId="9">#REF!</definedName>
    <definedName name="pmnRecBank1">#REF!</definedName>
    <definedName name="pmnRecBank2" localSheetId="9">#REF!</definedName>
    <definedName name="pmnRecBank2">#REF!</definedName>
    <definedName name="pmnRecBank3" localSheetId="9">#REF!</definedName>
    <definedName name="pmnRecBank3">#REF!</definedName>
    <definedName name="pmnRecCode" localSheetId="9">#REF!</definedName>
    <definedName name="pmnRecCode">#REF!</definedName>
    <definedName name="pmnRecCount1" localSheetId="9">#REF!</definedName>
    <definedName name="pmnRecCount1">#REF!</definedName>
    <definedName name="pmnRecCount2" localSheetId="9">#REF!</definedName>
    <definedName name="pmnRecCount2">#REF!</definedName>
    <definedName name="pmnRecCount3" localSheetId="9">#REF!</definedName>
    <definedName name="pmnRecCount3">#REF!</definedName>
    <definedName name="pmnReceiver" localSheetId="9">#REF!</definedName>
    <definedName name="pmnReceiver">#REF!</definedName>
    <definedName name="pmnReceiver1" localSheetId="9">#REF!</definedName>
    <definedName name="pmnReceiver1">#REF!</definedName>
    <definedName name="pmnSum1" localSheetId="9">#REF!</definedName>
    <definedName name="pmnSum1">#REF!</definedName>
    <definedName name="pmnSum2" localSheetId="9">#REF!</definedName>
    <definedName name="pmnSum2">#REF!</definedName>
    <definedName name="pmnWNalog" localSheetId="9">#REF!</definedName>
    <definedName name="pmnWNalog">#REF!</definedName>
    <definedName name="pmnWSum1" localSheetId="9">#REF!</definedName>
    <definedName name="pmnWSum1">#REF!</definedName>
    <definedName name="pmnWSum2" localSheetId="9">#REF!</definedName>
    <definedName name="pmnWSum2">#REF!</definedName>
    <definedName name="pmnWSum3" localSheetId="9">#REF!</definedName>
    <definedName name="pmnWSum3">#REF!</definedName>
    <definedName name="pmnYear" localSheetId="9">#REF!</definedName>
    <definedName name="pmnYear">#REF!</definedName>
    <definedName name="pp" localSheetId="9">#REF!</definedName>
    <definedName name="pp">#REF!</definedName>
    <definedName name="priApplication1" localSheetId="9">#REF!</definedName>
    <definedName name="priApplication1">#REF!</definedName>
    <definedName name="priApplication2" localSheetId="9">#REF!</definedName>
    <definedName name="priApplication2">#REF!</definedName>
    <definedName name="PriceRange" localSheetId="9">[10]Лист1!#REF!</definedName>
    <definedName name="PriceRange">[10]Лист1!#REF!</definedName>
    <definedName name="PriceRange_1" localSheetId="9">[11]Цена!#REF!</definedName>
    <definedName name="PriceRange_1">[11]Цена!#REF!</definedName>
    <definedName name="priDate1" localSheetId="9">#REF!</definedName>
    <definedName name="priDate1">#REF!</definedName>
    <definedName name="priDate2" localSheetId="9">#REF!</definedName>
    <definedName name="priDate2">#REF!</definedName>
    <definedName name="priKDay" localSheetId="9">#REF!</definedName>
    <definedName name="priKDay">#REF!</definedName>
    <definedName name="priKMonth" localSheetId="9">#REF!</definedName>
    <definedName name="priKMonth">#REF!</definedName>
    <definedName name="priKNumber" localSheetId="9">#REF!</definedName>
    <definedName name="priKNumber">#REF!</definedName>
    <definedName name="priKOrgn" localSheetId="9">#REF!</definedName>
    <definedName name="priKOrgn">#REF!</definedName>
    <definedName name="priKPayer1" localSheetId="9">#REF!</definedName>
    <definedName name="priKPayer1">#REF!</definedName>
    <definedName name="priKPayer2" localSheetId="9">#REF!</definedName>
    <definedName name="priKPayer2">#REF!</definedName>
    <definedName name="priKPayer3" localSheetId="9">#REF!</definedName>
    <definedName name="priKPayer3">#REF!</definedName>
    <definedName name="priKSubject1" localSheetId="9">#REF!</definedName>
    <definedName name="priKSubject1">#REF!</definedName>
    <definedName name="priKSubject2" localSheetId="9">#REF!</definedName>
    <definedName name="priKSubject2">#REF!</definedName>
    <definedName name="priKSubject3" localSheetId="9">#REF!</definedName>
    <definedName name="priKSubject3">#REF!</definedName>
    <definedName name="priKWSum1" localSheetId="9">#REF!</definedName>
    <definedName name="priKWSum1">#REF!</definedName>
    <definedName name="priKWSum2" localSheetId="9">#REF!</definedName>
    <definedName name="priKWSum2">#REF!</definedName>
    <definedName name="priKWSum3" localSheetId="9">#REF!</definedName>
    <definedName name="priKWSum3">#REF!</definedName>
    <definedName name="priKWSum4" localSheetId="9">#REF!</definedName>
    <definedName name="priKWSum4">#REF!</definedName>
    <definedName name="priKWSum5" localSheetId="9">#REF!</definedName>
    <definedName name="priKWSum5">#REF!</definedName>
    <definedName name="priKWSumC" localSheetId="9">#REF!</definedName>
    <definedName name="priKWSumC">#REF!</definedName>
    <definedName name="priKYear" localSheetId="9">#REF!</definedName>
    <definedName name="priKYear">#REF!</definedName>
    <definedName name="Print_Area" localSheetId="9">#REF!</definedName>
    <definedName name="Print_Area">#REF!</definedName>
    <definedName name="priNumber" localSheetId="9">#REF!</definedName>
    <definedName name="priNumber">#REF!</definedName>
    <definedName name="priOrgn" localSheetId="9">#REF!</definedName>
    <definedName name="priOrgn">#REF!</definedName>
    <definedName name="priPayer" localSheetId="9">#REF!</definedName>
    <definedName name="priPayer">#REF!</definedName>
    <definedName name="priSubject1" localSheetId="9">#REF!</definedName>
    <definedName name="priSubject1">#REF!</definedName>
    <definedName name="priSubject2" localSheetId="9">#REF!</definedName>
    <definedName name="priSubject2">#REF!</definedName>
    <definedName name="priSum" localSheetId="9">#REF!</definedName>
    <definedName name="priSum">#REF!</definedName>
    <definedName name="priWSum1" localSheetId="9">#REF!</definedName>
    <definedName name="priWSum1">#REF!</definedName>
    <definedName name="priWSum2" localSheetId="9">#REF!</definedName>
    <definedName name="priWSum2">#REF!</definedName>
    <definedName name="priWSumC" localSheetId="9">#REF!</definedName>
    <definedName name="priWSumC">#REF!</definedName>
    <definedName name="PrntSnbUser" localSheetId="9">#REF!</definedName>
    <definedName name="PrntSnbUser">#REF!</definedName>
    <definedName name="propis" localSheetId="9">#REF!</definedName>
    <definedName name="propis">#REF!</definedName>
    <definedName name="propis_ru">#N/A</definedName>
    <definedName name="q" localSheetId="9">#REF!</definedName>
    <definedName name="q">#REF!</definedName>
    <definedName name="qqqqqqq" localSheetId="9">[21]топография!#REF!</definedName>
    <definedName name="qqqqqqq">[21]топография!#REF!</definedName>
    <definedName name="qqqqqqqqqqqqqqqqqqqqqqqqqqqqqqqqqqq" localSheetId="9">#REF!</definedName>
    <definedName name="qqqqqqqqqqqqqqqqqqqqqqqqqqqqqqqqqqq">#REF!</definedName>
    <definedName name="QUIT" localSheetId="9">#REF!</definedName>
    <definedName name="QUIT">#REF!</definedName>
    <definedName name="rasApplication1" localSheetId="9">#REF!</definedName>
    <definedName name="rasApplication1">#REF!</definedName>
    <definedName name="rasApplication2" localSheetId="9">#REF!</definedName>
    <definedName name="rasApplication2">#REF!</definedName>
    <definedName name="rasDate1" localSheetId="9">#REF!</definedName>
    <definedName name="rasDate1">#REF!</definedName>
    <definedName name="rasDate2" localSheetId="9">#REF!</definedName>
    <definedName name="rasDate2">#REF!</definedName>
    <definedName name="rasDoc1" localSheetId="9">#REF!</definedName>
    <definedName name="rasDoc1">#REF!</definedName>
    <definedName name="rasDoc2" localSheetId="9">#REF!</definedName>
    <definedName name="rasDoc2">#REF!</definedName>
    <definedName name="rasNumber" localSheetId="9">#REF!</definedName>
    <definedName name="rasNumber">#REF!</definedName>
    <definedName name="rasOrgn" localSheetId="9">#REF!</definedName>
    <definedName name="rasOrgn">#REF!</definedName>
    <definedName name="rasRecDay" localSheetId="9">#REF!</definedName>
    <definedName name="rasRecDay">#REF!</definedName>
    <definedName name="rasReceiver" localSheetId="9">#REF!</definedName>
    <definedName name="rasReceiver">#REF!</definedName>
    <definedName name="rasRecMonth" localSheetId="9">#REF!</definedName>
    <definedName name="rasRecMonth">#REF!</definedName>
    <definedName name="rasRecYear" localSheetId="9">#REF!</definedName>
    <definedName name="rasRecYear">#REF!</definedName>
    <definedName name="rasSubject1" localSheetId="9">#REF!</definedName>
    <definedName name="rasSubject1">#REF!</definedName>
    <definedName name="rasSubject2" localSheetId="9">#REF!</definedName>
    <definedName name="rasSubject2">#REF!</definedName>
    <definedName name="rasSum" localSheetId="9">#REF!</definedName>
    <definedName name="rasSum">#REF!</definedName>
    <definedName name="rasWRecSum1" localSheetId="9">#REF!</definedName>
    <definedName name="rasWRecSum1">#REF!</definedName>
    <definedName name="rasWRecSum2" localSheetId="9">#REF!</definedName>
    <definedName name="rasWRecSum2">#REF!</definedName>
    <definedName name="rasWRecSumC" localSheetId="9">#REF!</definedName>
    <definedName name="rasWRecSumC">#REF!</definedName>
    <definedName name="rasWSum1" localSheetId="9">#REF!</definedName>
    <definedName name="rasWSum1">#REF!</definedName>
    <definedName name="rasWSum2" localSheetId="9">#REF!</definedName>
    <definedName name="rasWSum2">#REF!</definedName>
    <definedName name="rasWSumC" localSheetId="9">#REF!</definedName>
    <definedName name="rasWSumC">#REF!</definedName>
    <definedName name="rehl" localSheetId="9">#REF!</definedName>
    <definedName name="rehl">#REF!</definedName>
    <definedName name="rf" localSheetId="9">#REF!</definedName>
    <definedName name="rf">#REF!</definedName>
    <definedName name="rr" localSheetId="9">'[22]Пример расчета'!#REF!</definedName>
    <definedName name="rr">'[22]Пример расчета'!#REF!</definedName>
    <definedName name="rtyrty" localSheetId="9">#REF!</definedName>
    <definedName name="rtyrty">#REF!</definedName>
    <definedName name="SD_DC" localSheetId="9">#REF!</definedName>
    <definedName name="SD_DC">#REF!</definedName>
    <definedName name="sdd" localSheetId="9">[7]топография!#REF!</definedName>
    <definedName name="sdd">[7]топография!#REF!</definedName>
    <definedName name="sddsdaD" localSheetId="9">[15]топография!#REF!</definedName>
    <definedName name="sddsdaD">[15]топография!#REF!</definedName>
    <definedName name="SDDsfd" localSheetId="9">#REF!</definedName>
    <definedName name="SDDsfd">#REF!</definedName>
    <definedName name="SDSA" localSheetId="9">#REF!</definedName>
    <definedName name="SDSA">#REF!</definedName>
    <definedName name="SF_SFs" localSheetId="9">#REF!</definedName>
    <definedName name="SF_SFs">#REF!</definedName>
    <definedName name="ShapkaBepx" localSheetId="9">#REF!</definedName>
    <definedName name="ShapkaBepx">#REF!</definedName>
    <definedName name="ShapkaBepxVezde" localSheetId="9">#REF!</definedName>
    <definedName name="ShapkaBepxVezde">#REF!</definedName>
    <definedName name="ShapkaNiz" localSheetId="9">#REF!</definedName>
    <definedName name="ShapkaNiz">#REF!</definedName>
    <definedName name="ShapkaNizVezde" localSheetId="9">#REF!</definedName>
    <definedName name="ShapkaNizVezde">#REF!</definedName>
    <definedName name="SM" localSheetId="9">#REF!</definedName>
    <definedName name="SM">#REF!</definedName>
    <definedName name="SM_SM" localSheetId="9">#REF!</definedName>
    <definedName name="SM_SM">#REF!</definedName>
    <definedName name="SM_STO" localSheetId="9">#REF!</definedName>
    <definedName name="SM_STO">#REF!</definedName>
    <definedName name="SM_STO_1" localSheetId="9">'[23]СМЕТА проект'!#REF!</definedName>
    <definedName name="SM_STO_1">'[23]СМЕТА проект'!#REF!</definedName>
    <definedName name="SM_STO1" localSheetId="9">#REF!</definedName>
    <definedName name="SM_STO1">#REF!</definedName>
    <definedName name="SM_STO2" localSheetId="9">#REF!</definedName>
    <definedName name="SM_STO2">#REF!</definedName>
    <definedName name="SM_STO3" localSheetId="9">#REF!</definedName>
    <definedName name="SM_STO3">#REF!</definedName>
    <definedName name="Smmmmmmmmmmmmmmm" localSheetId="9">#REF!</definedName>
    <definedName name="Smmmmmmmmmmmmmmm">#REF!</definedName>
    <definedName name="SmPr" localSheetId="9">#REF!</definedName>
    <definedName name="SmPr" localSheetId="1">'ССР 4 кв. 2015 '!#REF!</definedName>
    <definedName name="SmPr">#REF!</definedName>
    <definedName name="Soglasovano" localSheetId="9">#REF!</definedName>
    <definedName name="Soglasovano">#REF!</definedName>
    <definedName name="SSAQ" localSheetId="9">[6]мсн!#REF!</definedName>
    <definedName name="SSAQ">[6]мсн!#REF!</definedName>
    <definedName name="ssd" localSheetId="9">#REF!</definedName>
    <definedName name="ssd">#REF!</definedName>
    <definedName name="Status" localSheetId="9">#REF!</definedName>
    <definedName name="Status">#REF!</definedName>
    <definedName name="su" localSheetId="9">#REF!</definedName>
    <definedName name="su">#REF!</definedName>
    <definedName name="SUM_" localSheetId="9">#REF!</definedName>
    <definedName name="SUM_">#REF!</definedName>
    <definedName name="SUM_1" localSheetId="9">#REF!</definedName>
    <definedName name="SUM_1">#REF!</definedName>
    <definedName name="sum_2" localSheetId="9">#REF!</definedName>
    <definedName name="sum_2">#REF!</definedName>
    <definedName name="SUM_3" localSheetId="9">#REF!</definedName>
    <definedName name="SUM_3">#REF!</definedName>
    <definedName name="sum_4" localSheetId="9">#REF!</definedName>
    <definedName name="sum_4">#REF!</definedName>
    <definedName name="SV" localSheetId="9">#REF!</definedName>
    <definedName name="SV">#REF!</definedName>
    <definedName name="SV_STO" localSheetId="9">#REF!</definedName>
    <definedName name="SV_STO">#REF!</definedName>
    <definedName name="t" localSheetId="9">#REF!</definedName>
    <definedName name="t">#REF!</definedName>
    <definedName name="Time_diff" localSheetId="9">#REF!</definedName>
    <definedName name="Time_diff">#REF!</definedName>
    <definedName name="Times" localSheetId="9">#REF!</definedName>
    <definedName name="Times">#REF!</definedName>
    <definedName name="Times___0" localSheetId="9">#REF!</definedName>
    <definedName name="Times___0">#REF!</definedName>
    <definedName name="tj" localSheetId="9">[6]мсн!#REF!</definedName>
    <definedName name="tj">[6]мсн!#REF!</definedName>
    <definedName name="tlfAprt" localSheetId="9">#REF!</definedName>
    <definedName name="tlfAprt">#REF!</definedName>
    <definedName name="tlfBank" localSheetId="9">#REF!</definedName>
    <definedName name="tlfBank">#REF!</definedName>
    <definedName name="tlfCorp" localSheetId="9">#REF!</definedName>
    <definedName name="tlfCorp">#REF!</definedName>
    <definedName name="tlfCount" localSheetId="9">#REF!</definedName>
    <definedName name="tlfCount">#REF!</definedName>
    <definedName name="tlfFIO" localSheetId="9">#REF!</definedName>
    <definedName name="tlfFIO">#REF!</definedName>
    <definedName name="tlfHouse" localSheetId="9">#REF!</definedName>
    <definedName name="tlfHouse">#REF!</definedName>
    <definedName name="tlfKAprt" localSheetId="9">#REF!</definedName>
    <definedName name="tlfKAprt">#REF!</definedName>
    <definedName name="tlfKBank" localSheetId="9">#REF!</definedName>
    <definedName name="tlfKBank">#REF!</definedName>
    <definedName name="tlfKCorp" localSheetId="9">#REF!</definedName>
    <definedName name="tlfKCorp">#REF!</definedName>
    <definedName name="tlfKCount" localSheetId="9">#REF!</definedName>
    <definedName name="tlfKCount">#REF!</definedName>
    <definedName name="tlfKFio" localSheetId="9">#REF!</definedName>
    <definedName name="tlfKFio">#REF!</definedName>
    <definedName name="tlfKHouse" localSheetId="9">#REF!</definedName>
    <definedName name="tlfKHouse">#REF!</definedName>
    <definedName name="tlfKMonth" localSheetId="9">#REF!</definedName>
    <definedName name="tlfKMonth">#REF!</definedName>
    <definedName name="tlfKStreet" localSheetId="9">#REF!</definedName>
    <definedName name="tlfKStreet">#REF!</definedName>
    <definedName name="tlfKSum" localSheetId="9">#REF!</definedName>
    <definedName name="tlfKSum">#REF!</definedName>
    <definedName name="tlfKTarif" localSheetId="9">#REF!</definedName>
    <definedName name="tlfKTarif">#REF!</definedName>
    <definedName name="tlfKTlfNum" localSheetId="9">#REF!</definedName>
    <definedName name="tlfKTlfNum">#REF!</definedName>
    <definedName name="tlfKTotal" localSheetId="9">#REF!</definedName>
    <definedName name="tlfKTotal">#REF!</definedName>
    <definedName name="tlfKYear" localSheetId="9">#REF!</definedName>
    <definedName name="tlfKYear">#REF!</definedName>
    <definedName name="tlfMonth" localSheetId="9">#REF!</definedName>
    <definedName name="tlfMonth">#REF!</definedName>
    <definedName name="tlfStreet" localSheetId="9">#REF!</definedName>
    <definedName name="tlfStreet">#REF!</definedName>
    <definedName name="tlfSum" localSheetId="9">#REF!</definedName>
    <definedName name="tlfSum">#REF!</definedName>
    <definedName name="tlfTarif" localSheetId="9">#REF!</definedName>
    <definedName name="tlfTarif">#REF!</definedName>
    <definedName name="tlfTlfNum" localSheetId="9">#REF!</definedName>
    <definedName name="tlfTlfNum">#REF!</definedName>
    <definedName name="tlfTotal" localSheetId="9">#REF!</definedName>
    <definedName name="tlfTotal">#REF!</definedName>
    <definedName name="tlfYear" localSheetId="9">#REF!</definedName>
    <definedName name="tlfYear">#REF!</definedName>
    <definedName name="trенкек" localSheetId="9">#REF!</definedName>
    <definedName name="trенкек">#REF!</definedName>
    <definedName name="tyj" localSheetId="9">[6]мсн!#REF!</definedName>
    <definedName name="tyj">[6]мсн!#REF!</definedName>
    <definedName name="ujl" localSheetId="9">#REF!</definedName>
    <definedName name="ujl">#REF!</definedName>
    <definedName name="ulf" localSheetId="9">[24]топография!#REF!</definedName>
    <definedName name="ulf">[24]топография!#REF!</definedName>
    <definedName name="USA" localSheetId="9">[25]Шкаф!#REF!</definedName>
    <definedName name="USA">[25]Шкаф!#REF!</definedName>
    <definedName name="USA_1" localSheetId="9">#REF!</definedName>
    <definedName name="USA_1">#REF!</definedName>
    <definedName name="Utverzhdau" localSheetId="9">#REF!</definedName>
    <definedName name="Utverzhdau">#REF!</definedName>
    <definedName name="v" localSheetId="9">#REF!</definedName>
    <definedName name="v">#REF!</definedName>
    <definedName name="VH" localSheetId="9">#REF!</definedName>
    <definedName name="VH">#REF!</definedName>
    <definedName name="vhjk" localSheetId="9">[8]топография!#REF!</definedName>
    <definedName name="vhjk">[8]топография!#REF!</definedName>
    <definedName name="w" localSheetId="9">#REF!</definedName>
    <definedName name="w">#REF!</definedName>
    <definedName name="xdf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xdf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xh" localSheetId="9">#REF!</definedName>
    <definedName name="xh">#REF!</definedName>
    <definedName name="y" localSheetId="9">#REF!</definedName>
    <definedName name="y">#REF!</definedName>
    <definedName name="Yamaha_26" localSheetId="9">#REF!</definedName>
    <definedName name="Yamaha_26">#REF!</definedName>
    <definedName name="yyy" localSheetId="9">#REF!</definedName>
    <definedName name="yyy">#REF!</definedName>
    <definedName name="ZAK1" localSheetId="9">#REF!</definedName>
    <definedName name="ZAK1">#REF!</definedName>
    <definedName name="ZAK2" localSheetId="9">#REF!</definedName>
    <definedName name="ZAK2">#REF!</definedName>
    <definedName name="zak3" localSheetId="9">#REF!</definedName>
    <definedName name="zak3">#REF!</definedName>
    <definedName name="zxdc" localSheetId="9">#REF!</definedName>
    <definedName name="zxdc">#REF!</definedName>
    <definedName name="zz" localSheetId="9">#REF!</definedName>
    <definedName name="zz">#REF!</definedName>
    <definedName name="zzzz" localSheetId="9">#REF!</definedName>
    <definedName name="zzzz">#REF!</definedName>
    <definedName name="а" localSheetId="9">#REF!</definedName>
    <definedName name="а">#REF!</definedName>
    <definedName name="а1" localSheetId="9">#REF!</definedName>
    <definedName name="а1">#REF!</definedName>
    <definedName name="а12" localSheetId="9">#REF!</definedName>
    <definedName name="а12">#REF!</definedName>
    <definedName name="а124545" localSheetId="9">#REF!</definedName>
    <definedName name="а124545">#REF!</definedName>
    <definedName name="А15" localSheetId="9">#REF!</definedName>
    <definedName name="А15">#REF!</definedName>
    <definedName name="А2" localSheetId="9">#REF!</definedName>
    <definedName name="А2">#REF!</definedName>
    <definedName name="А34" localSheetId="9">#REF!</definedName>
    <definedName name="А34">#REF!</definedName>
    <definedName name="а35" localSheetId="9">#REF!</definedName>
    <definedName name="а35">#REF!</definedName>
    <definedName name="а36" localSheetId="9">#REF!</definedName>
    <definedName name="а36">#REF!</definedName>
    <definedName name="аа" localSheetId="9">#REF!</definedName>
    <definedName name="аа">#REF!</definedName>
    <definedName name="ааа" localSheetId="9">#REF!</definedName>
    <definedName name="ааа">#REF!</definedName>
    <definedName name="аааа" localSheetId="9">#REF!</definedName>
    <definedName name="аааа">#REF!</definedName>
    <definedName name="ааааа" localSheetId="9">#REF!</definedName>
    <definedName name="ааааа">#REF!</definedName>
    <definedName name="аааааа" localSheetId="9">#REF!</definedName>
    <definedName name="аааааа">#REF!</definedName>
    <definedName name="ааааааа" localSheetId="9">#REF!</definedName>
    <definedName name="ааааааа">#REF!</definedName>
    <definedName name="ааааааааааа" localSheetId="9">#REF!</definedName>
    <definedName name="ааааааааааа">#REF!</definedName>
    <definedName name="аб" localSheetId="9">#REF!</definedName>
    <definedName name="аб">#REF!</definedName>
    <definedName name="ав" localSheetId="9">#REF!</definedName>
    <definedName name="ав">#REF!</definedName>
    <definedName name="авввввввввввввввввввв" localSheetId="9">#REF!</definedName>
    <definedName name="авввввввввввввввввввв">#REF!</definedName>
    <definedName name="авпявап" localSheetId="9">#REF!</definedName>
    <definedName name="авпявап">#REF!</definedName>
    <definedName name="авпяпав" localSheetId="9">#REF!</definedName>
    <definedName name="авпяпав">#REF!</definedName>
    <definedName name="авРВп" localSheetId="9">#REF!</definedName>
    <definedName name="авРВп">#REF!</definedName>
    <definedName name="авс" localSheetId="9">#REF!</definedName>
    <definedName name="авс">#REF!</definedName>
    <definedName name="аву" localSheetId="9">#REF!</definedName>
    <definedName name="аву">#REF!</definedName>
    <definedName name="аглвг" localSheetId="9">#REF!</definedName>
    <definedName name="аглвг">#REF!</definedName>
    <definedName name="админ" localSheetId="9">#REF!</definedName>
    <definedName name="админ">#REF!</definedName>
    <definedName name="аднг" localSheetId="9">#REF!</definedName>
    <definedName name="аднг">#REF!</definedName>
    <definedName name="адоад" localSheetId="9">#REF!</definedName>
    <definedName name="адоад">#REF!</definedName>
    <definedName name="адожд" localSheetId="9">#REF!</definedName>
    <definedName name="адожд">#REF!</definedName>
    <definedName name="акп" localSheetId="9">#REF!</definedName>
    <definedName name="акп">#REF!</definedName>
    <definedName name="акт" localSheetId="9">#REF!</definedName>
    <definedName name="акт">#REF!</definedName>
    <definedName name="ало" localSheetId="9">#REF!</definedName>
    <definedName name="ало">#REF!</definedName>
    <definedName name="Алтайский_край" localSheetId="9">#REF!</definedName>
    <definedName name="Алтайский_край">#REF!</definedName>
    <definedName name="Алтайский_край_1" localSheetId="9">#REF!</definedName>
    <definedName name="Алтайский_край_1">#REF!</definedName>
    <definedName name="Амурская_область" localSheetId="9">#REF!</definedName>
    <definedName name="Амурская_область">#REF!</definedName>
    <definedName name="Амурская_область_1" localSheetId="9">#REF!</definedName>
    <definedName name="Амурская_область_1">#REF!</definedName>
    <definedName name="ан" localSheetId="9">[6]мсн!#REF!</definedName>
    <definedName name="ан">[6]мсн!#REF!</definedName>
    <definedName name="ангданга" localSheetId="9">#REF!</definedName>
    <definedName name="ангданга">#REF!</definedName>
    <definedName name="ангщ" localSheetId="9">#REF!</definedName>
    <definedName name="ангщ">#REF!</definedName>
    <definedName name="анд" localSheetId="9">#REF!</definedName>
    <definedName name="анд">#REF!</definedName>
    <definedName name="анол" localSheetId="9">#REF!</definedName>
    <definedName name="анол">#REF!</definedName>
    <definedName name="анрл" localSheetId="9">[7]топография!#REF!</definedName>
    <definedName name="анрл">[7]топография!#REF!</definedName>
    <definedName name="аода" localSheetId="9">#REF!</definedName>
    <definedName name="аода">#REF!</definedName>
    <definedName name="аодадо" localSheetId="9">#REF!</definedName>
    <definedName name="аодадо">#REF!</definedName>
    <definedName name="аодра" localSheetId="9">#REF!</definedName>
    <definedName name="аодра">#REF!</definedName>
    <definedName name="аол" localSheetId="9">[7]топография!#REF!</definedName>
    <definedName name="аол">[7]топография!#REF!</definedName>
    <definedName name="аопы" localSheetId="9">#REF!</definedName>
    <definedName name="аопы">#REF!</definedName>
    <definedName name="аопыао" localSheetId="9">#REF!</definedName>
    <definedName name="аопыао">#REF!</definedName>
    <definedName name="аоыао" localSheetId="9">#REF!</definedName>
    <definedName name="аоыао">#REF!</definedName>
    <definedName name="ап" localSheetId="9">#REF!</definedName>
    <definedName name="ап">[6]мсн!#REF!</definedName>
    <definedName name="ап12" localSheetId="9">#REF!</definedName>
    <definedName name="ап12">#REF!</definedName>
    <definedName name="апоап" localSheetId="9">#REF!</definedName>
    <definedName name="апоап">#REF!</definedName>
    <definedName name="аповоп" localSheetId="9">#REF!</definedName>
    <definedName name="аповоп">#REF!</definedName>
    <definedName name="апопр" localSheetId="9">#REF!</definedName>
    <definedName name="апопр">#REF!</definedName>
    <definedName name="апорапо" localSheetId="9">#REF!</definedName>
    <definedName name="апорапо">#REF!</definedName>
    <definedName name="апотиа" localSheetId="9">#REF!</definedName>
    <definedName name="апотиа">#REF!</definedName>
    <definedName name="апоыа" localSheetId="9">#REF!</definedName>
    <definedName name="апоыа">#REF!</definedName>
    <definedName name="апоыаоп" localSheetId="9">#REF!</definedName>
    <definedName name="апоыаоп">#REF!</definedName>
    <definedName name="апоыапо" localSheetId="9">#REF!</definedName>
    <definedName name="апоыапо">#REF!</definedName>
    <definedName name="апоыоо" localSheetId="9">#REF!</definedName>
    <definedName name="апоыоо">#REF!</definedName>
    <definedName name="апр" localSheetId="9">[26]топография!#REF!</definedName>
    <definedName name="апр">[26]топография!#REF!</definedName>
    <definedName name="аправи" localSheetId="9">#REF!</definedName>
    <definedName name="аправи">#REF!</definedName>
    <definedName name="апрво" localSheetId="9">#REF!</definedName>
    <definedName name="апрво">#REF!</definedName>
    <definedName name="апрыа" localSheetId="9">#REF!</definedName>
    <definedName name="апрыа">#REF!</definedName>
    <definedName name="апрыапр" localSheetId="9">[7]топография!#REF!</definedName>
    <definedName name="апрыапр">[7]топография!#REF!</definedName>
    <definedName name="апыо" localSheetId="9">#REF!</definedName>
    <definedName name="апыо">#REF!</definedName>
    <definedName name="апырр" localSheetId="9">#REF!</definedName>
    <definedName name="апырр">#REF!</definedName>
    <definedName name="араера" localSheetId="9">#REF!</definedName>
    <definedName name="араера">#REF!</definedName>
    <definedName name="арбь" localSheetId="9">#REF!</definedName>
    <definedName name="арбь">#REF!</definedName>
    <definedName name="арл" localSheetId="9">#REF!</definedName>
    <definedName name="арл">#REF!</definedName>
    <definedName name="арла" localSheetId="9">[7]топография!#REF!</definedName>
    <definedName name="арла">[7]топография!#REF!</definedName>
    <definedName name="аро" localSheetId="9">#REF!</definedName>
    <definedName name="аро">#REF!</definedName>
    <definedName name="ародар" localSheetId="9">#REF!</definedName>
    <definedName name="ародар">#REF!</definedName>
    <definedName name="ародард" localSheetId="9">[7]топография!#REF!</definedName>
    <definedName name="ародард">[7]топография!#REF!</definedName>
    <definedName name="ародарод" localSheetId="9">#REF!</definedName>
    <definedName name="ародарод">#REF!</definedName>
    <definedName name="ародра" localSheetId="9">#REF!</definedName>
    <definedName name="ародра">#REF!</definedName>
    <definedName name="арол" localSheetId="9">#REF!</definedName>
    <definedName name="арол">#REF!</definedName>
    <definedName name="аролаол" localSheetId="9">#REF!</definedName>
    <definedName name="аролаол">#REF!</definedName>
    <definedName name="арпа" localSheetId="9">#REF!</definedName>
    <definedName name="арпа">#REF!</definedName>
    <definedName name="Архангельская_область" localSheetId="9">#REF!</definedName>
    <definedName name="Архангельская_область">#REF!</definedName>
    <definedName name="Архангельская_область_1" localSheetId="9">#REF!</definedName>
    <definedName name="Архангельская_область_1">#REF!</definedName>
    <definedName name="арьдбра" localSheetId="9">[7]топография!#REF!</definedName>
    <definedName name="арьдбра">[7]топография!#REF!</definedName>
    <definedName name="АС" localSheetId="9">#REF!</definedName>
    <definedName name="АС">#REF!</definedName>
    <definedName name="АСС" localSheetId="9">[6]мсн!#REF!</definedName>
    <definedName name="АСС">[6]мсн!#REF!</definedName>
    <definedName name="Астраханская_область" localSheetId="9">#REF!</definedName>
    <definedName name="Астраханская_область">#REF!</definedName>
    <definedName name="АСУТП" localSheetId="9">#REF!</definedName>
    <definedName name="АСУТП">#REF!</definedName>
    <definedName name="АФС" localSheetId="9">[9]топография!#REF!</definedName>
    <definedName name="АФС">[9]топография!#REF!</definedName>
    <definedName name="ачпо" localSheetId="9">[15]топография!#REF!</definedName>
    <definedName name="ачпо">[15]топография!#REF!</definedName>
    <definedName name="аыв" localSheetId="9">#REF!</definedName>
    <definedName name="аыв">#REF!</definedName>
    <definedName name="аыоап" localSheetId="9">#REF!</definedName>
    <definedName name="аыоап">#REF!</definedName>
    <definedName name="аыоапо" localSheetId="9">#REF!</definedName>
    <definedName name="аыоапо">#REF!</definedName>
    <definedName name="аыопыао" localSheetId="9">#REF!</definedName>
    <definedName name="аыопыао">#REF!</definedName>
    <definedName name="аыпр" localSheetId="9">[8]топография!#REF!</definedName>
    <definedName name="аыпр">[8]топография!#REF!</definedName>
    <definedName name="аыпрыпр" localSheetId="9">#REF!</definedName>
    <definedName name="аыпрыпр">#REF!</definedName>
    <definedName name="аыыпо" localSheetId="9">[7]топография!#REF!</definedName>
    <definedName name="аыыпо">[7]топография!#REF!</definedName>
    <definedName name="б" localSheetId="9">#REF!</definedName>
    <definedName name="б">#REF!</definedName>
    <definedName name="_xlnm.Database" localSheetId="9">#REF!</definedName>
    <definedName name="_xlnm.Database">#REF!</definedName>
    <definedName name="БАК2" localSheetId="9">#REF!</definedName>
    <definedName name="БАК2">#REF!</definedName>
    <definedName name="Белгородская_область" localSheetId="9">#REF!</definedName>
    <definedName name="Белгородская_область">#REF!</definedName>
    <definedName name="блр4545" localSheetId="9">#REF!</definedName>
    <definedName name="блр4545">#REF!</definedName>
    <definedName name="бпрбь" localSheetId="9">#REF!</definedName>
    <definedName name="бпрбь">#REF!</definedName>
    <definedName name="Брянская_область" localSheetId="9">#REF!</definedName>
    <definedName name="Брянская_область">#REF!</definedName>
    <definedName name="Буровой_понтон" localSheetId="9">#REF!</definedName>
    <definedName name="Буровой_понтон">#REF!</definedName>
    <definedName name="бьюждж" localSheetId="9">#REF!</definedName>
    <definedName name="бьюждж">#REF!</definedName>
    <definedName name="бю.бю." localSheetId="9">#REF!</definedName>
    <definedName name="бю.бю.">#REF!</definedName>
    <definedName name="в" localSheetId="9">#REF!</definedName>
    <definedName name="в">#REF!</definedName>
    <definedName name="В5" localSheetId="9">#REF!</definedName>
    <definedName name="В5">#REF!</definedName>
    <definedName name="Ва" localSheetId="9">#REF!</definedName>
    <definedName name="Ва">#REF!</definedName>
    <definedName name="ва3" localSheetId="9">#REF!</definedName>
    <definedName name="ва3">#REF!</definedName>
    <definedName name="вав" localSheetId="9">[17]топография!#REF!</definedName>
    <definedName name="вав">[17]топография!#REF!</definedName>
    <definedName name="вава" localSheetId="9">#REF!</definedName>
    <definedName name="вава">#REF!</definedName>
    <definedName name="вавввввввввввввв" localSheetId="9">#REF!</definedName>
    <definedName name="вавввввввввввввв">#REF!</definedName>
    <definedName name="ваепкн" localSheetId="9">[15]топография!#REF!</definedName>
    <definedName name="ваепкн">[15]топография!#REF!</definedName>
    <definedName name="ВАЛ_" localSheetId="9">#REF!</definedName>
    <definedName name="ВАЛ_">#REF!</definedName>
    <definedName name="ВАЛ_1" localSheetId="9">#REF!</definedName>
    <definedName name="ВАЛ_1">#REF!</definedName>
    <definedName name="ВАЛ_4" localSheetId="9">#REF!</definedName>
    <definedName name="ВАЛ_4">#REF!</definedName>
    <definedName name="Валаам" localSheetId="9">#REF!</definedName>
    <definedName name="Валаам">#REF!</definedName>
    <definedName name="вангл" localSheetId="9">#REF!</definedName>
    <definedName name="вангл">#REF!</definedName>
    <definedName name="ванлр" localSheetId="9">#REF!</definedName>
    <definedName name="ванлр">#REF!</definedName>
    <definedName name="ванол" localSheetId="9">[8]топография!#REF!</definedName>
    <definedName name="ванол">[8]топография!#REF!</definedName>
    <definedName name="вао" localSheetId="9">#REF!</definedName>
    <definedName name="вао">#REF!</definedName>
    <definedName name="ваобваоваоваоваоваоваок" localSheetId="9">#REF!</definedName>
    <definedName name="ваобваоваоваоваоваоваок">#REF!</definedName>
    <definedName name="вап" localSheetId="9">#REF!</definedName>
    <definedName name="вап">#REF!</definedName>
    <definedName name="вапвя" localSheetId="9">#REF!</definedName>
    <definedName name="вапвя">#REF!</definedName>
    <definedName name="вапр" localSheetId="9">#REF!</definedName>
    <definedName name="вапр">#REF!</definedName>
    <definedName name="вапяп" localSheetId="9">#REF!</definedName>
    <definedName name="вапяп">#REF!</definedName>
    <definedName name="вар" localSheetId="9">[7]топография!#REF!</definedName>
    <definedName name="вар">[7]топография!#REF!</definedName>
    <definedName name="варо" localSheetId="9">#REF!</definedName>
    <definedName name="варо">#REF!</definedName>
    <definedName name="вб">'[27]ЛЧ Р'!$C$55:$H$62</definedName>
    <definedName name="ввв" localSheetId="9">#REF!</definedName>
    <definedName name="ввв">#REF!</definedName>
    <definedName name="вввв" localSheetId="9">#REF!</definedName>
    <definedName name="вввв">#REF!</definedName>
    <definedName name="вген" localSheetId="9">#REF!</definedName>
    <definedName name="вген">#REF!</definedName>
    <definedName name="вглльа" localSheetId="9">#REF!</definedName>
    <definedName name="вглльа">#REF!</definedName>
    <definedName name="ве" localSheetId="9">#REF!</definedName>
    <definedName name="ве">#REF!</definedName>
    <definedName name="ведущий" localSheetId="9">#REF!</definedName>
    <definedName name="ведущий">#REF!</definedName>
    <definedName name="венл" localSheetId="9">#REF!</definedName>
    <definedName name="венл">#REF!</definedName>
    <definedName name="вено" localSheetId="9">#REF!</definedName>
    <definedName name="вено">#REF!</definedName>
    <definedName name="веноевн" localSheetId="9">#REF!</definedName>
    <definedName name="веноевн">#REF!</definedName>
    <definedName name="венолвенп" localSheetId="9">#REF!</definedName>
    <definedName name="венолвенп">#REF!</definedName>
    <definedName name="веноь" localSheetId="9">#REF!</definedName>
    <definedName name="веноь">#REF!</definedName>
    <definedName name="венрол" localSheetId="9">#REF!</definedName>
    <definedName name="венрол">#REF!</definedName>
    <definedName name="венш" localSheetId="9">#REF!</definedName>
    <definedName name="венш">#REF!</definedName>
    <definedName name="вео" localSheetId="9">#REF!</definedName>
    <definedName name="вео">#REF!</definedName>
    <definedName name="веше" localSheetId="9">#REF!</definedName>
    <definedName name="веше">#REF!</definedName>
    <definedName name="вика" localSheetId="9">#REF!</definedName>
    <definedName name="вика">#REF!</definedName>
    <definedName name="вирваы" localSheetId="9">#REF!</definedName>
    <definedName name="вирваы">#REF!</definedName>
    <definedName name="вкпвп" localSheetId="9">#REF!</definedName>
    <definedName name="вкпвп">#REF!</definedName>
    <definedName name="вл" localSheetId="9">#REF!</definedName>
    <definedName name="вл">#REF!</definedName>
    <definedName name="ВЛ110">[28]Справка!$I$3:$I$35</definedName>
    <definedName name="Владимирская_область" localSheetId="9">#REF!</definedName>
    <definedName name="Владимирская_область">#REF!</definedName>
    <definedName name="влнг" localSheetId="9">[7]топография!#REF!</definedName>
    <definedName name="влнг">[7]топография!#REF!</definedName>
    <definedName name="внеове" localSheetId="9">#REF!</definedName>
    <definedName name="внеове">#REF!</definedName>
    <definedName name="внеое" localSheetId="9">#REF!</definedName>
    <definedName name="внеое">#REF!</definedName>
    <definedName name="внлг" localSheetId="9">#REF!</definedName>
    <definedName name="внлг">#REF!</definedName>
    <definedName name="внорьп" localSheetId="9">#REF!</definedName>
    <definedName name="внорьп">#REF!</definedName>
    <definedName name="внр" localSheetId="9">#REF!</definedName>
    <definedName name="внр">#REF!</definedName>
    <definedName name="вов" localSheetId="9">#REF!</definedName>
    <definedName name="вов">#REF!</definedName>
    <definedName name="вое" localSheetId="9">#REF!</definedName>
    <definedName name="вое">#REF!</definedName>
    <definedName name="Волгоградская_область" localSheetId="9">#REF!</definedName>
    <definedName name="Волгоградская_область">#REF!</definedName>
    <definedName name="Вологодская_область" localSheetId="9">#REF!</definedName>
    <definedName name="Вологодская_область">#REF!</definedName>
    <definedName name="Вологодская_область_1" localSheetId="9">#REF!</definedName>
    <definedName name="Вологодская_область_1">#REF!</definedName>
    <definedName name="вопрв" localSheetId="9">#REF!</definedName>
    <definedName name="вопрв">#REF!</definedName>
    <definedName name="вопров" localSheetId="9">#REF!</definedName>
    <definedName name="вопров">#REF!</definedName>
    <definedName name="Воронежская_область" localSheetId="9">#REF!</definedName>
    <definedName name="Воронежская_область">#REF!</definedName>
    <definedName name="Вп" localSheetId="9">#REF!</definedName>
    <definedName name="Вп">#REF!</definedName>
    <definedName name="впа" localSheetId="9">#REF!</definedName>
    <definedName name="впа">#REF!</definedName>
    <definedName name="впвпап" localSheetId="9">#REF!</definedName>
    <definedName name="впвпап">#REF!</definedName>
    <definedName name="впо" localSheetId="9">#REF!</definedName>
    <definedName name="впо">#REF!</definedName>
    <definedName name="впоп" localSheetId="9">[15]топография!#REF!</definedName>
    <definedName name="впоп">[15]топография!#REF!</definedName>
    <definedName name="впор" localSheetId="9">#REF!</definedName>
    <definedName name="впор">#REF!</definedName>
    <definedName name="впр" localSheetId="9">#REF!</definedName>
    <definedName name="впр">#REF!</definedName>
    <definedName name="впрвпр" localSheetId="9">#REF!</definedName>
    <definedName name="впрвпр">#REF!</definedName>
    <definedName name="впрл" localSheetId="9">#REF!</definedName>
    <definedName name="впрл">#REF!</definedName>
    <definedName name="впрлвпр" localSheetId="9">#REF!</definedName>
    <definedName name="впрлвпр">#REF!</definedName>
    <definedName name="впрлпр" localSheetId="9">#REF!</definedName>
    <definedName name="впрлпр">#REF!</definedName>
    <definedName name="впрлрпл" localSheetId="9">#REF!</definedName>
    <definedName name="впрлрпл">#REF!</definedName>
    <definedName name="впро" localSheetId="9">#REF!</definedName>
    <definedName name="впро">#REF!</definedName>
    <definedName name="впров" localSheetId="9">#REF!</definedName>
    <definedName name="впров">#REF!</definedName>
    <definedName name="впрь" localSheetId="9">#REF!</definedName>
    <definedName name="впрь">#REF!</definedName>
    <definedName name="впрьвп" localSheetId="9">#REF!</definedName>
    <definedName name="впрьвп">#REF!</definedName>
    <definedName name="впрьрь" localSheetId="9">#REF!</definedName>
    <definedName name="впрьрь">#REF!</definedName>
    <definedName name="вр" localSheetId="9">#REF!</definedName>
    <definedName name="вр">#REF!</definedName>
    <definedName name="вравар" localSheetId="9">#REF!</definedName>
    <definedName name="вравар">#REF!</definedName>
    <definedName name="вро" localSheetId="9">#REF!</definedName>
    <definedName name="вро">#REF!</definedName>
    <definedName name="вров" localSheetId="9">#REF!</definedName>
    <definedName name="вров">#REF!</definedName>
    <definedName name="вровап" localSheetId="9">#REF!</definedName>
    <definedName name="вровап">#REF!</definedName>
    <definedName name="врп" localSheetId="9">#REF!</definedName>
    <definedName name="врп">#REF!</definedName>
    <definedName name="врплнл" localSheetId="9">#REF!</definedName>
    <definedName name="врплнл">#REF!</definedName>
    <definedName name="врпов" localSheetId="9">#REF!</definedName>
    <definedName name="врпов">#REF!</definedName>
    <definedName name="врповор" localSheetId="9">#REF!</definedName>
    <definedName name="врповор">#REF!</definedName>
    <definedName name="врпьт" localSheetId="9">[7]топография!#REF!</definedName>
    <definedName name="врпьт">[7]топография!#REF!</definedName>
    <definedName name="врь" localSheetId="9">[15]топография!#REF!</definedName>
    <definedName name="врь">[15]топография!#REF!</definedName>
    <definedName name="врьпврь" localSheetId="9">#REF!</definedName>
    <definedName name="врьпврь">#REF!</definedName>
    <definedName name="Всего_по_смете" localSheetId="9">#REF!</definedName>
    <definedName name="Всего_по_смете">#REF!</definedName>
    <definedName name="ВсегоРучБур">[29]СмРучБур!$J$40</definedName>
    <definedName name="ВсегоШурфов" localSheetId="9">#REF!</definedName>
    <definedName name="ВсегоШурфов">#REF!</definedName>
    <definedName name="Вспомогательные_работы" localSheetId="9">#REF!</definedName>
    <definedName name="Вспомогательные_работы">#REF!</definedName>
    <definedName name="ВТ" localSheetId="9">#REF!</definedName>
    <definedName name="ВТ">#REF!</definedName>
    <definedName name="втор_кат" localSheetId="9">#REF!</definedName>
    <definedName name="втор_кат">#REF!</definedName>
    <definedName name="второй" localSheetId="9">#REF!</definedName>
    <definedName name="второй">#REF!</definedName>
    <definedName name="втратар" localSheetId="9">#REF!</definedName>
    <definedName name="втратар">#REF!</definedName>
    <definedName name="выфвы" localSheetId="9">[18]ПДР!#REF!</definedName>
    <definedName name="выфвы">[18]ПДР!#REF!</definedName>
    <definedName name="Вычислительная_техника" localSheetId="9">[25]Коэфф1.!#REF!</definedName>
    <definedName name="Вычислительная_техника">[25]Коэфф1.!#REF!</definedName>
    <definedName name="Вычислительная_техника_1" localSheetId="9">#REF!</definedName>
    <definedName name="Вычислительная_техника_1">#REF!</definedName>
    <definedName name="выы" localSheetId="9">#REF!</definedName>
    <definedName name="выы">#REF!</definedName>
    <definedName name="г" localSheetId="9">#REF!</definedName>
    <definedName name="г">#REF!</definedName>
    <definedName name="ГАП" localSheetId="9">#REF!</definedName>
    <definedName name="ГАП">#REF!</definedName>
    <definedName name="ггггггггггггггггггггггггггггггггггггггггггггггг" localSheetId="9">[13]топография!#REF!</definedName>
    <definedName name="ггггггггггггггггггггггггггггггггггггггггггггггг">[14]топография!#REF!</definedName>
    <definedName name="гелог" localSheetId="9">#REF!</definedName>
    <definedName name="гелог">#REF!</definedName>
    <definedName name="гео" localSheetId="9">#REF!</definedName>
    <definedName name="гео">#REF!</definedName>
    <definedName name="геог" localSheetId="9">#REF!</definedName>
    <definedName name="геог">#REF!</definedName>
    <definedName name="геодезия" localSheetId="9">#REF!</definedName>
    <definedName name="геодезия">#REF!</definedName>
    <definedName name="геол.1" localSheetId="9">#REF!</definedName>
    <definedName name="геол.1">#REF!</definedName>
    <definedName name="Геол_Лазаревск" localSheetId="9">[16]топография!#REF!</definedName>
    <definedName name="Геол_Лазаревск">[16]топография!#REF!</definedName>
    <definedName name="геол1" localSheetId="9">#REF!</definedName>
    <definedName name="геол1">#REF!</definedName>
    <definedName name="геология" localSheetId="9">#REF!</definedName>
    <definedName name="геология">#REF!</definedName>
    <definedName name="геоф" localSheetId="9">#REF!</definedName>
    <definedName name="геоф">#REF!</definedName>
    <definedName name="Геофиз" localSheetId="9">#REF!</definedName>
    <definedName name="Геофиз">#REF!</definedName>
    <definedName name="геофизика" localSheetId="9">#REF!</definedName>
    <definedName name="геофизика">#REF!</definedName>
    <definedName name="Гидр" localSheetId="9">[30]топография!#REF!</definedName>
    <definedName name="Гидр">[30]топография!#REF!</definedName>
    <definedName name="Гидра" localSheetId="9">[31]топография!#REF!</definedName>
    <definedName name="Гидра">[31]топография!#REF!</definedName>
    <definedName name="Гидро" localSheetId="9">[31]топография!#REF!</definedName>
    <definedName name="Гидро">[31]топография!#REF!</definedName>
    <definedName name="гидро1" localSheetId="9">#REF!</definedName>
    <definedName name="гидро1">#REF!</definedName>
    <definedName name="гидрол" localSheetId="9">#REF!</definedName>
    <definedName name="гидрол">#REF!</definedName>
    <definedName name="Гидролог" localSheetId="9">#REF!</definedName>
    <definedName name="Гидролог">#REF!</definedName>
    <definedName name="Гидрология_7.03.08" localSheetId="9">[15]топография!#REF!</definedName>
    <definedName name="Гидрология_7.03.08">[15]топография!#REF!</definedName>
    <definedName name="ГИП" localSheetId="9">#REF!</definedName>
    <definedName name="ГИП">#REF!</definedName>
    <definedName name="глрп" localSheetId="9">#REF!</definedName>
    <definedName name="глрп">#REF!</definedName>
    <definedName name="гном" localSheetId="9">#REF!</definedName>
    <definedName name="гном">#REF!</definedName>
    <definedName name="гор" localSheetId="9">#REF!</definedName>
    <definedName name="гор">#REF!</definedName>
    <definedName name="гпдш" localSheetId="9">#REF!</definedName>
    <definedName name="гпдш">#REF!</definedName>
    <definedName name="гпшд" localSheetId="9">#REF!</definedName>
    <definedName name="гпшд">#REF!</definedName>
    <definedName name="гш" localSheetId="9">#REF!</definedName>
    <definedName name="гш">#REF!</definedName>
    <definedName name="гшд" localSheetId="9">#REF!</definedName>
    <definedName name="гшд">#REF!</definedName>
    <definedName name="гшн" localSheetId="9">#REF!</definedName>
    <definedName name="гшн">#REF!</definedName>
    <definedName name="гшпшщ" localSheetId="9">[32]топография!#REF!</definedName>
    <definedName name="гшпшщ">[32]топография!#REF!</definedName>
    <definedName name="гшшг">NA()</definedName>
    <definedName name="д" localSheetId="9">#REF!</definedName>
    <definedName name="д">#REF!</definedName>
    <definedName name="дан" localSheetId="9">#REF!</definedName>
    <definedName name="дан">#REF!</definedName>
    <definedName name="Дата_изменения_группы_строек" localSheetId="9">#REF!</definedName>
    <definedName name="Дата_изменения_группы_строек">#REF!</definedName>
    <definedName name="Дата_изменения_локальной_сметы" localSheetId="9">#REF!</definedName>
    <definedName name="Дата_изменения_локальной_сметы">#REF!</definedName>
    <definedName name="Дата_изменения_объекта" localSheetId="9">#REF!</definedName>
    <definedName name="Дата_изменения_объекта">#REF!</definedName>
    <definedName name="Дата_изменения_объектной_сметы" localSheetId="9">#REF!</definedName>
    <definedName name="Дата_изменения_объектной_сметы">#REF!</definedName>
    <definedName name="Дата_изменения_очереди" localSheetId="9">#REF!</definedName>
    <definedName name="Дата_изменения_очереди">#REF!</definedName>
    <definedName name="Дата_изменения_пускового_комплекса" localSheetId="9">#REF!</definedName>
    <definedName name="Дата_изменения_пускового_комплекса">#REF!</definedName>
    <definedName name="Дата_изменения_сводного_сметного_расчета" localSheetId="9">#REF!</definedName>
    <definedName name="Дата_изменения_сводного_сметного_расчета">#REF!</definedName>
    <definedName name="Дата_изменения_стройки" localSheetId="9">#REF!</definedName>
    <definedName name="Дата_изменения_стройки">#REF!</definedName>
    <definedName name="Дата_создания_группы_строек" localSheetId="9">#REF!</definedName>
    <definedName name="Дата_создания_группы_строек">#REF!</definedName>
    <definedName name="Дата_создания_локальной_сметы" localSheetId="9">#REF!</definedName>
    <definedName name="Дата_создания_локальной_сметы">#REF!</definedName>
    <definedName name="Дата_создания_объекта" localSheetId="9">#REF!</definedName>
    <definedName name="Дата_создания_объекта">#REF!</definedName>
    <definedName name="Дата_создания_объектной_сметы" localSheetId="9">#REF!</definedName>
    <definedName name="Дата_создания_объектной_сметы">#REF!</definedName>
    <definedName name="Дата_создания_очереди" localSheetId="9">#REF!</definedName>
    <definedName name="Дата_создания_очереди">#REF!</definedName>
    <definedName name="Дата_создания_пускового_комплекса" localSheetId="9">#REF!</definedName>
    <definedName name="Дата_создания_пускового_комплекса">#REF!</definedName>
    <definedName name="Дата_создания_сводного_сметного_расчета" localSheetId="9">#REF!</definedName>
    <definedName name="Дата_создания_сводного_сметного_расчета">#REF!</definedName>
    <definedName name="Дата_создания_стройки" localSheetId="9">#REF!</definedName>
    <definedName name="Дата_создания_стройки">#REF!</definedName>
    <definedName name="дд" localSheetId="9">[33]Смета!#REF!</definedName>
    <definedName name="дд">[33]Смета!#REF!</definedName>
    <definedName name="ддддд" localSheetId="9">#REF!</definedName>
    <definedName name="ддддд">#REF!</definedName>
    <definedName name="дес">{"","двадцать ","тридцать ","сорок ","пятьдесят ","шестьдесят ","семьдесят ","восемьдесят ","девяносто "}</definedName>
    <definedName name="десятый" localSheetId="9">#REF!</definedName>
    <definedName name="десятый">#REF!</definedName>
    <definedName name="Дефлятор" localSheetId="9">#REF!</definedName>
    <definedName name="Дефлятор">#REF!</definedName>
    <definedName name="джож" localSheetId="9">'[22]Пример расчета'!#REF!</definedName>
    <definedName name="джож">'[22]Пример расчета'!#REF!</definedName>
    <definedName name="диапазон" localSheetId="9">#REF!</definedName>
    <definedName name="диапазон">#REF!</definedName>
    <definedName name="Диск" localSheetId="9">#REF!</definedName>
    <definedName name="Диск">#REF!</definedName>
    <definedName name="длдл" localSheetId="9">#REF!</definedName>
    <definedName name="длдл">#REF!</definedName>
    <definedName name="Длинна_границы" localSheetId="9">#REF!</definedName>
    <definedName name="Длинна_границы">#REF!</definedName>
    <definedName name="Длинна_трассы" localSheetId="9">#REF!</definedName>
    <definedName name="Длинна_трассы">#REF!</definedName>
    <definedName name="длозщшзщдлжб" localSheetId="9">#REF!</definedName>
    <definedName name="длозщшзщдлжб">#REF!</definedName>
    <definedName name="длолдолд" localSheetId="9">#REF!</definedName>
    <definedName name="длолдолд">#REF!</definedName>
    <definedName name="длощшл" localSheetId="9">#REF!</definedName>
    <definedName name="длощшл">#REF!</definedName>
    <definedName name="Дн_ставка" localSheetId="9">#REF!</definedName>
    <definedName name="Дн_ставка">#REF!</definedName>
    <definedName name="дна" localSheetId="9">#REF!</definedName>
    <definedName name="дна">#REF!</definedName>
    <definedName name="договор">[34]К.рын!$C$22</definedName>
    <definedName name="Должность">'[35]Прямые расходы'!$C$10:$C$97</definedName>
    <definedName name="ДОЛЛАР" localSheetId="9">#REF!</definedName>
    <definedName name="ДОЛЛАР">#REF!</definedName>
    <definedName name="доля">{"десятая","десятых";"сотая","сотых";"тысячная","тысячных";"десятитысячная","десятитысячных";"стотысячная","стотысячных";"миллионная ","миллионных"}</definedName>
    <definedName name="доорп" localSheetId="9">#REF!</definedName>
    <definedName name="доорп">#REF!</definedName>
    <definedName name="Доп._оборудование" localSheetId="9">[25]Коэфф1.!#REF!</definedName>
    <definedName name="Доп._оборудование">[25]Коэфф1.!#REF!</definedName>
    <definedName name="Доп._оборудование_1" localSheetId="9">#REF!</definedName>
    <definedName name="Доп._оборудование_1">#REF!</definedName>
    <definedName name="Доп_оборуд" localSheetId="9">#REF!</definedName>
    <definedName name="Доп_оборуд">#REF!</definedName>
    <definedName name="допдшгед" localSheetId="9">#REF!</definedName>
    <definedName name="допдшгед">#REF!</definedName>
    <definedName name="Дорога" localSheetId="9">[25]Шкаф!#REF!</definedName>
    <definedName name="Дорога">[25]Шкаф!#REF!</definedName>
    <definedName name="Дорога_1" localSheetId="9">#REF!</definedName>
    <definedName name="Дорога_1">#REF!</definedName>
    <definedName name="др" localSheetId="9">#REF!</definedName>
    <definedName name="др">#REF!</definedName>
    <definedName name="ДСК" localSheetId="9">[15]топография!#REF!</definedName>
    <definedName name="ДСК">[15]топография!#REF!</definedName>
    <definedName name="ДСК_14" localSheetId="9">[15]топография!#REF!</definedName>
    <definedName name="ДСК_14">[15]топография!#REF!</definedName>
    <definedName name="дск_15" localSheetId="9">[15]топография!#REF!</definedName>
    <definedName name="дск_15">[15]топография!#REF!</definedName>
    <definedName name="дск1" localSheetId="9">[36]топография!#REF!</definedName>
    <definedName name="дск1">[36]топография!#REF!</definedName>
    <definedName name="дцать">{"десять ","одиннадцать ","двенадцать ","тринадцать ","четырнадцать ","пятнадцать ","шестнадцать ","семнадцать ","восемнадцать ","девятнадцать "}</definedName>
    <definedName name="дщшю" localSheetId="9">#REF!</definedName>
    <definedName name="дщшю">#REF!</definedName>
    <definedName name="е" localSheetId="9">#REF!</definedName>
    <definedName name="е">#REF!</definedName>
    <definedName name="евнл" localSheetId="9">#REF!</definedName>
    <definedName name="евнл">#REF!</definedName>
    <definedName name="евнлен" localSheetId="9">#REF!</definedName>
    <definedName name="евнлен">#REF!</definedName>
    <definedName name="ЕВР">[37]Поставка!$H$13</definedName>
    <definedName name="Еврейская_автономная_область" localSheetId="9">#REF!</definedName>
    <definedName name="Еврейская_автономная_область">#REF!</definedName>
    <definedName name="Еврейская_автономная_область_1" localSheetId="9">#REF!</definedName>
    <definedName name="Еврейская_автономная_область_1">#REF!</definedName>
    <definedName name="еврор" localSheetId="9">#REF!</definedName>
    <definedName name="еврор">#REF!</definedName>
    <definedName name="еврь" localSheetId="9">#REF!</definedName>
    <definedName name="еврь">#REF!</definedName>
    <definedName name="ед">{"","один ","два ","три ","четыре ","пять ","шесть ","семь ","восемь ","девять "}</definedName>
    <definedName name="Единица1" localSheetId="9">#REF!</definedName>
    <definedName name="Единица1">#REF!</definedName>
    <definedName name="Единица10" localSheetId="9">#REF!</definedName>
    <definedName name="Единица10">#REF!</definedName>
    <definedName name="Единица11" localSheetId="9">#REF!</definedName>
    <definedName name="Единица11">#REF!</definedName>
    <definedName name="Единица12" localSheetId="9">#REF!</definedName>
    <definedName name="Единица12">#REF!</definedName>
    <definedName name="Единица13" localSheetId="9">#REF!</definedName>
    <definedName name="Единица13">#REF!</definedName>
    <definedName name="Единица14" localSheetId="9">#REF!</definedName>
    <definedName name="Единица14">#REF!</definedName>
    <definedName name="Единица15" localSheetId="9">#REF!</definedName>
    <definedName name="Единица15">#REF!</definedName>
    <definedName name="Единица16" localSheetId="9">#REF!</definedName>
    <definedName name="Единица16">#REF!</definedName>
    <definedName name="Единица17" localSheetId="9">#REF!</definedName>
    <definedName name="Единица17">#REF!</definedName>
    <definedName name="Единица18" localSheetId="9">#REF!</definedName>
    <definedName name="Единица18">#REF!</definedName>
    <definedName name="Единица19" localSheetId="9">#REF!</definedName>
    <definedName name="Единица19">#REF!</definedName>
    <definedName name="Единица2" localSheetId="9">#REF!</definedName>
    <definedName name="Единица2">#REF!</definedName>
    <definedName name="Единица20" localSheetId="9">#REF!</definedName>
    <definedName name="Единица20">#REF!</definedName>
    <definedName name="Единица21" localSheetId="9">#REF!</definedName>
    <definedName name="Единица21">#REF!</definedName>
    <definedName name="Единица22" localSheetId="9">#REF!</definedName>
    <definedName name="Единица22">#REF!</definedName>
    <definedName name="Единица23" localSheetId="9">#REF!</definedName>
    <definedName name="Единица23">#REF!</definedName>
    <definedName name="Единица24" localSheetId="9">#REF!</definedName>
    <definedName name="Единица24">#REF!</definedName>
    <definedName name="Единица25" localSheetId="9">#REF!</definedName>
    <definedName name="Единица25">#REF!</definedName>
    <definedName name="Единица26" localSheetId="9">#REF!</definedName>
    <definedName name="Единица26">#REF!</definedName>
    <definedName name="Единица27" localSheetId="9">#REF!</definedName>
    <definedName name="Единица27">#REF!</definedName>
    <definedName name="Единица28" localSheetId="9">#REF!</definedName>
    <definedName name="Единица28">#REF!</definedName>
    <definedName name="Единица29" localSheetId="9">#REF!</definedName>
    <definedName name="Единица29">#REF!</definedName>
    <definedName name="Единица3" localSheetId="9">#REF!</definedName>
    <definedName name="Единица3">#REF!</definedName>
    <definedName name="Единица30" localSheetId="9">#REF!</definedName>
    <definedName name="Единица30">#REF!</definedName>
    <definedName name="Единица31" localSheetId="9">#REF!</definedName>
    <definedName name="Единица31">#REF!</definedName>
    <definedName name="Единица32" localSheetId="9">#REF!</definedName>
    <definedName name="Единица32">#REF!</definedName>
    <definedName name="Единица33" localSheetId="9">#REF!</definedName>
    <definedName name="Единица33">#REF!</definedName>
    <definedName name="Единица34" localSheetId="9">#REF!</definedName>
    <definedName name="Единица34">#REF!</definedName>
    <definedName name="Единица35" localSheetId="9">#REF!</definedName>
    <definedName name="Единица35">#REF!</definedName>
    <definedName name="Единица36" localSheetId="9">#REF!</definedName>
    <definedName name="Единица36">#REF!</definedName>
    <definedName name="Единица37" localSheetId="9">#REF!</definedName>
    <definedName name="Единица37">#REF!</definedName>
    <definedName name="Единица38" localSheetId="9">#REF!</definedName>
    <definedName name="Единица38">#REF!</definedName>
    <definedName name="Единица39" localSheetId="9">#REF!</definedName>
    <definedName name="Единица39">#REF!</definedName>
    <definedName name="Единица4" localSheetId="9">#REF!</definedName>
    <definedName name="Единица4">#REF!</definedName>
    <definedName name="Единица40" localSheetId="9">#REF!</definedName>
    <definedName name="Единица40">#REF!</definedName>
    <definedName name="Единица41" localSheetId="9">#REF!</definedName>
    <definedName name="Единица41">#REF!</definedName>
    <definedName name="Единица42" localSheetId="9">#REF!</definedName>
    <definedName name="Единица42">#REF!</definedName>
    <definedName name="Единица43" localSheetId="9">#REF!</definedName>
    <definedName name="Единица43">#REF!</definedName>
    <definedName name="Единица44" localSheetId="9">#REF!</definedName>
    <definedName name="Единица44">#REF!</definedName>
    <definedName name="Единица45" localSheetId="9">#REF!</definedName>
    <definedName name="Единица45">#REF!</definedName>
    <definedName name="Единица46" localSheetId="9">#REF!</definedName>
    <definedName name="Единица46">#REF!</definedName>
    <definedName name="Единица47" localSheetId="9">#REF!</definedName>
    <definedName name="Единица47">#REF!</definedName>
    <definedName name="Единица48" localSheetId="9">#REF!</definedName>
    <definedName name="Единица48">#REF!</definedName>
    <definedName name="Единица49" localSheetId="9">#REF!</definedName>
    <definedName name="Единица49">#REF!</definedName>
    <definedName name="Единица5" localSheetId="9">#REF!</definedName>
    <definedName name="Единица5">#REF!</definedName>
    <definedName name="Единица50" localSheetId="9">#REF!</definedName>
    <definedName name="Единица50">#REF!</definedName>
    <definedName name="Единица51" localSheetId="9">#REF!</definedName>
    <definedName name="Единица51">#REF!</definedName>
    <definedName name="Единица52" localSheetId="9">#REF!</definedName>
    <definedName name="Единица52">#REF!</definedName>
    <definedName name="Единица53" localSheetId="9">#REF!</definedName>
    <definedName name="Единица53">#REF!</definedName>
    <definedName name="Единица54" localSheetId="9">#REF!</definedName>
    <definedName name="Единица54">#REF!</definedName>
    <definedName name="Единица55" localSheetId="9">#REF!</definedName>
    <definedName name="Единица55">#REF!</definedName>
    <definedName name="Единица56" localSheetId="9">#REF!</definedName>
    <definedName name="Единица56">#REF!</definedName>
    <definedName name="Единица57" localSheetId="9">#REF!</definedName>
    <definedName name="Единица57">#REF!</definedName>
    <definedName name="Единица58" localSheetId="9">#REF!</definedName>
    <definedName name="Единица58">#REF!</definedName>
    <definedName name="Единица59" localSheetId="9">#REF!</definedName>
    <definedName name="Единица59">#REF!</definedName>
    <definedName name="Единица6" localSheetId="9">#REF!</definedName>
    <definedName name="Единица6">#REF!</definedName>
    <definedName name="Единица60" localSheetId="9">#REF!</definedName>
    <definedName name="Единица60">#REF!</definedName>
    <definedName name="Единица7" localSheetId="9">#REF!</definedName>
    <definedName name="Единица7">#REF!</definedName>
    <definedName name="Единица8" localSheetId="9">#REF!</definedName>
    <definedName name="Единица8">#REF!</definedName>
    <definedName name="Единица9" localSheetId="9">#REF!</definedName>
    <definedName name="Единица9">#REF!</definedName>
    <definedName name="ен" localSheetId="9">#REF!</definedName>
    <definedName name="ен">#REF!</definedName>
    <definedName name="енвлпр" localSheetId="9">#REF!</definedName>
    <definedName name="енвлпр">#REF!</definedName>
    <definedName name="енг" localSheetId="9">#REF!</definedName>
    <definedName name="енг">#REF!</definedName>
    <definedName name="енк" localSheetId="9">#REF!</definedName>
    <definedName name="енк">#REF!</definedName>
    <definedName name="енлопр" localSheetId="9">#REF!</definedName>
    <definedName name="енлопр">#REF!</definedName>
    <definedName name="ено" localSheetId="9">#REF!</definedName>
    <definedName name="ено">#REF!</definedName>
    <definedName name="еное" localSheetId="9">#REF!</definedName>
    <definedName name="еное">#REF!</definedName>
    <definedName name="ео" localSheetId="9">#REF!</definedName>
    <definedName name="ео">#REF!</definedName>
    <definedName name="еов" localSheetId="9">#REF!</definedName>
    <definedName name="еов">#REF!</definedName>
    <definedName name="епрол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епрол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ер" localSheetId="9">#REF!</definedName>
    <definedName name="ер">#REF!</definedName>
    <definedName name="еуг" localSheetId="9">#REF!</definedName>
    <definedName name="еуг">#REF!</definedName>
    <definedName name="еыкг" localSheetId="9">[7]топография!#REF!</definedName>
    <definedName name="еыкг">[7]топография!#REF!</definedName>
    <definedName name="жжж" localSheetId="9">#REF!</definedName>
    <definedName name="жжж">#REF!</definedName>
    <definedName name="жпф" localSheetId="9">#REF!</definedName>
    <definedName name="жпф">#REF!</definedName>
    <definedName name="Зависимые" localSheetId="9">#REF!</definedName>
    <definedName name="Зависимые">#REF!</definedName>
    <definedName name="_xlnm.Print_Titles" localSheetId="1">'ССР 4 кв. 2015 '!$21:$21</definedName>
    <definedName name="ЗаказДолжность">[38]ОбмОбслЗемОд!$B$67</definedName>
    <definedName name="ЗаказИмя">[38]ОбмОбслЗемОд!$C$69</definedName>
    <definedName name="Заказчик" localSheetId="9">#REF!</definedName>
    <definedName name="Заказчик">#REF!</definedName>
    <definedName name="звгпе" localSheetId="9">[6]мсн!#REF!</definedName>
    <definedName name="звгпе">[6]мсн!#REF!</definedName>
    <definedName name="земля" localSheetId="9">#REF!</definedName>
    <definedName name="земля">#REF!</definedName>
    <definedName name="зжшщз" localSheetId="9">[39]топография!#REF!</definedName>
    <definedName name="зжшщз">[39]топография!#REF!</definedName>
    <definedName name="ЗИП_Всего" localSheetId="9">'[25]Прайс лист'!#REF!</definedName>
    <definedName name="ЗИП_Всего">'[25]Прайс лист'!#REF!</definedName>
    <definedName name="ЗИП_Всего_1" localSheetId="9">#REF!</definedName>
    <definedName name="ЗИП_Всего_1">#REF!</definedName>
    <definedName name="знамя" localSheetId="9">[6]мсн!#REF!</definedName>
    <definedName name="знамя">[6]мсн!#REF!</definedName>
    <definedName name="зощр" localSheetId="9">#REF!</definedName>
    <definedName name="зощр">#REF!</definedName>
    <definedName name="ЗЮзя" localSheetId="9">#REF!</definedName>
    <definedName name="ЗЮзя">#REF!</definedName>
    <definedName name="и" localSheetId="9">[40]ПИР!#REF!</definedName>
    <definedName name="и">[40]ПИР!#REF!</definedName>
    <definedName name="Ивановская_область" localSheetId="9">#REF!</definedName>
    <definedName name="Ивановская_область">#REF!</definedName>
    <definedName name="ивпт" localSheetId="9">#REF!</definedName>
    <definedName name="ивпт">#REF!</definedName>
    <definedName name="ииивирпвммвпмвпвппвпппппппп" localSheetId="9">#REF!</definedName>
    <definedName name="ииивирпвммвпмвпвппвпппппппп">#REF!</definedName>
    <definedName name="ик" localSheetId="9">#REF!</definedName>
    <definedName name="ик">#REF!</definedName>
    <definedName name="имми" localSheetId="9">[7]топография!#REF!</definedName>
    <definedName name="имми">[7]топография!#REF!</definedName>
    <definedName name="имт" localSheetId="9">#REF!</definedName>
    <definedName name="имт">#REF!</definedName>
    <definedName name="ИмяЗ">'[34]Сводная смета'!$B$6</definedName>
    <definedName name="ИмяИ">'[34]Сводная смета'!$B$5</definedName>
    <definedName name="Инвестор" localSheetId="9">#REF!</definedName>
    <definedName name="Инвестор">#REF!</definedName>
    <definedName name="Инд" localSheetId="9">#REF!</definedName>
    <definedName name="Инд">#REF!</definedName>
    <definedName name="Индекс" localSheetId="9">#REF!</definedName>
    <definedName name="Индекс">#REF!</definedName>
    <definedName name="Индекс_ЛН_группы_строек" localSheetId="9">#REF!</definedName>
    <definedName name="Индекс_ЛН_группы_строек">#REF!</definedName>
    <definedName name="Индекс_ЛН_локальной_сметы" localSheetId="9">#REF!</definedName>
    <definedName name="Индекс_ЛН_локальной_сметы">#REF!</definedName>
    <definedName name="Индекс_ЛН_объекта" localSheetId="9">#REF!</definedName>
    <definedName name="Индекс_ЛН_объекта">#REF!</definedName>
    <definedName name="Индекс_ЛН_объектной_сметы" localSheetId="9">#REF!</definedName>
    <definedName name="Индекс_ЛН_объектной_сметы">#REF!</definedName>
    <definedName name="Индекс_ЛН_очереди" localSheetId="9">#REF!</definedName>
    <definedName name="Индекс_ЛН_очереди">#REF!</definedName>
    <definedName name="Индекс_ЛН_пускового_комплекса" localSheetId="9">#REF!</definedName>
    <definedName name="Индекс_ЛН_пускового_комплекса">#REF!</definedName>
    <definedName name="Индекс_ЛН_сводного_сметного_расчета" localSheetId="9">#REF!</definedName>
    <definedName name="Индекс_ЛН_сводного_сметного_расчета">#REF!</definedName>
    <definedName name="Индекс_ЛН_стройки" localSheetId="9">#REF!</definedName>
    <definedName name="Индекс_ЛН_стройки">#REF!</definedName>
    <definedName name="Инженерно_геодезические_изыскания_трассы_КВЛ_6_кВ" localSheetId="9">[41]Сводник!#REF!</definedName>
    <definedName name="Инженерно_геодезические_изыскания_трассы_КВЛ_6_кВ">[41]Сводник!#REF!</definedName>
    <definedName name="иолд" localSheetId="9">#REF!</definedName>
    <definedName name="иолд">#REF!</definedName>
    <definedName name="иошль" localSheetId="9">#REF!</definedName>
    <definedName name="иошль">#REF!</definedName>
    <definedName name="ИПусто" localSheetId="9">#REF!</definedName>
    <definedName name="ИПусто">#REF!</definedName>
    <definedName name="Иркутская_область" localSheetId="9">#REF!</definedName>
    <definedName name="Иркутская_область">#REF!</definedName>
    <definedName name="Иркутская_область_1" localSheetId="9">#REF!</definedName>
    <definedName name="Иркутская_область_1">#REF!</definedName>
    <definedName name="ИС__И.Максимов" localSheetId="9">#REF!</definedName>
    <definedName name="ИС__И.Максимов">#REF!</definedName>
    <definedName name="ИТ" localSheetId="9">[6]мсн!#REF!</definedName>
    <definedName name="ИТ">[6]мсн!#REF!</definedName>
    <definedName name="итог" localSheetId="9">#REF!</definedName>
    <definedName name="итог">#REF!</definedName>
    <definedName name="Итого_ЗПМ__по_рес_расчету_с_учетом_к_тов" localSheetId="9">#REF!</definedName>
    <definedName name="Итого_ЗПМ__по_рес_расчету_с_учетом_к_тов">#REF!</definedName>
    <definedName name="Итого_ЗПМ_в_базисных_ценах" localSheetId="9">'[42]Переменные и константы'!#REF!</definedName>
    <definedName name="Итого_ЗПМ_в_базисных_ценах">#REF!</definedName>
    <definedName name="Итого_ЗПМ_в_базисных_ценах_с_учетом_к_тов" localSheetId="9">'[42]Переменные и константы'!#REF!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9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9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9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9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9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9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9">#REF!</definedName>
    <definedName name="Итого_МАТ_по_акту_вып_работ_при_ресурсном_расчете_с_учетом_к_тов">#REF!</definedName>
    <definedName name="Итого_материалы" localSheetId="9">#REF!</definedName>
    <definedName name="Итого_материалы">#REF!</definedName>
    <definedName name="Итого_материалы__по_рес_расчету_с_учетом_к_тов" localSheetId="9">#REF!</definedName>
    <definedName name="Итого_материалы__по_рес_расчету_с_учетом_к_тов">#REF!</definedName>
    <definedName name="Итого_материалы_в_базисных_ценах" localSheetId="9">'[42]Переменные и константы'!#REF!</definedName>
    <definedName name="Итого_материалы_в_базисных_ценах">#REF!</definedName>
    <definedName name="Итого_материалы_в_базисных_ценах_с_учетом_к_тов" localSheetId="9">'[42]Переменные и константы'!#REF!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9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9">#REF!</definedName>
    <definedName name="Итого_материалы_по_акту_выполненных_работ_при_ресурсном_расчете">#REF!</definedName>
    <definedName name="Итого_машины_и_механизмы" localSheetId="9">#REF!</definedName>
    <definedName name="Итого_машины_и_механизмы">#REF!</definedName>
    <definedName name="Итого_машины_и_механизмы_в_базисных_ценах" localSheetId="9">'[42]Переменные и константы'!#REF!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9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9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9">'[42]Переменные и константы'!#REF!</definedName>
    <definedName name="Итого_НР_в_базисных_ценах">#REF!</definedName>
    <definedName name="Итого_НР_по_акту_в_базисных_ценах" localSheetId="9">'[42]Переменные и константы'!#REF!</definedName>
    <definedName name="Итого_НР_по_акту_в_базисных_ценах">#REF!</definedName>
    <definedName name="Итого_НР_по_акту_по_ресурсному_расчету" localSheetId="9">#REF!</definedName>
    <definedName name="Итого_НР_по_акту_по_ресурсному_расчету">#REF!</definedName>
    <definedName name="Итого_НР_по_ресурсному_расчету" localSheetId="9">#REF!</definedName>
    <definedName name="Итого_НР_по_ресурсному_расчету">#REF!</definedName>
    <definedName name="Итого_ОЗП" localSheetId="9">#REF!</definedName>
    <definedName name="Итого_ОЗП">#REF!</definedName>
    <definedName name="Итого_ОЗП_в_базисных_ценах" localSheetId="9">'[42]Переменные и константы'!#REF!</definedName>
    <definedName name="Итого_ОЗП_в_базисных_ценах">#REF!</definedName>
    <definedName name="Итого_ОЗП_в_базисных_ценах_с_учетом_к_тов" localSheetId="9">'[42]Переменные и константы'!#REF!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9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9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9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9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9">#REF!</definedName>
    <definedName name="Итого_ОЗП_по_рес_расчету_с_учетом_к_тов">#REF!</definedName>
    <definedName name="Итого_ПЗ" localSheetId="9">#REF!</definedName>
    <definedName name="Итого_ПЗ">#REF!</definedName>
    <definedName name="Итого_ПЗ_в_базисных_ценах" localSheetId="9">#REF!</definedName>
    <definedName name="Итого_ПЗ_в_базисных_ценах">#REF!</definedName>
    <definedName name="Итого_ПЗ_в_базисных_ценах_с_учетом_к_тов" localSheetId="9">'[42]Переменные и константы'!#REF!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9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9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9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9">#REF!</definedName>
    <definedName name="Итого_ПЗ_по_акту_выполненных_работ_при_ресурсном_расчете">#REF!</definedName>
    <definedName name="Итого_ПЗ_по_рес_расчету_с_учетом_к_тов" localSheetId="9">#REF!</definedName>
    <definedName name="Итого_ПЗ_по_рес_расчету_с_учетом_к_тов">#REF!</definedName>
    <definedName name="Итого_по_разделу_V" localSheetId="9">#REF!</definedName>
    <definedName name="Итого_по_разделу_V">#REF!</definedName>
    <definedName name="Итого_по_смете" localSheetId="9">#REF!</definedName>
    <definedName name="Итого_по_смете">#REF!</definedName>
    <definedName name="Итого_СП_в_базисных_ценах" localSheetId="9">'[42]Переменные и константы'!#REF!</definedName>
    <definedName name="Итого_СП_в_базисных_ценах">#REF!</definedName>
    <definedName name="Итого_СП_по_акту_в_базисных_ценах" localSheetId="9">'[42]Переменные и константы'!#REF!</definedName>
    <definedName name="Итого_СП_по_акту_в_базисных_ценах">#REF!</definedName>
    <definedName name="Итого_СП_по_акту_по_ресурсному_расчету" localSheetId="9">#REF!</definedName>
    <definedName name="Итого_СП_по_акту_по_ресурсному_расчету">#REF!</definedName>
    <definedName name="Итого_СП_по_ресурсному_расчету" localSheetId="9">#REF!</definedName>
    <definedName name="Итого_СП_по_ресурсному_расчету">#REF!</definedName>
    <definedName name="Итого_ФОТ_в_базисных_ценах" localSheetId="9">'[42]Переменные и константы'!#REF!</definedName>
    <definedName name="Итого_ФОТ_в_базисных_ценах">#REF!</definedName>
    <definedName name="Итого_ФОТ_по_акту_выполненных_работ_в_базисных_ценах" localSheetId="9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9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9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9">#REF!</definedName>
    <definedName name="Итого_ЭММ__по_рес_расчету_с_учетом_к_тов">#REF!</definedName>
    <definedName name="Итого_ЭММ_в_базисных_ценах_с_учетом_к_тов" localSheetId="9">'[42]Переменные и константы'!#REF!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9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9">#REF!</definedName>
    <definedName name="Итого_ЭММ_по_акту_вып_работ_при_ресурсном_расчете_с_учетом_к_тов">#REF!</definedName>
    <definedName name="ить" localSheetId="9">#REF!</definedName>
    <definedName name="ить">#REF!</definedName>
    <definedName name="итьоиьб" localSheetId="9">#REF!</definedName>
    <definedName name="итьоиьб">#REF!</definedName>
    <definedName name="й" localSheetId="9">#REF!</definedName>
    <definedName name="й">#REF!</definedName>
    <definedName name="йй" localSheetId="9">#REF!</definedName>
    <definedName name="йй">#REF!</definedName>
    <definedName name="ййй" localSheetId="9">#REF!</definedName>
    <definedName name="ййй">#REF!</definedName>
    <definedName name="йцйу3йк" localSheetId="9">#REF!</definedName>
    <definedName name="йцйу3йк">#REF!</definedName>
    <definedName name="йцйц">NA()</definedName>
    <definedName name="йцу" localSheetId="9">#REF!</definedName>
    <definedName name="йцу">#REF!</definedName>
    <definedName name="йцукк" localSheetId="9">#REF!</definedName>
    <definedName name="йцукк">#REF!</definedName>
    <definedName name="К" localSheetId="9">#REF!</definedName>
    <definedName name="к">#REF!</definedName>
    <definedName name="к_ЗПМ" localSheetId="9">#REF!</definedName>
    <definedName name="к_ЗПМ">#REF!</definedName>
    <definedName name="к_МАТ" localSheetId="9">#REF!</definedName>
    <definedName name="к_МАТ">#REF!</definedName>
    <definedName name="к_ОЗП" localSheetId="9">#REF!</definedName>
    <definedName name="к_ОЗП">#REF!</definedName>
    <definedName name="к_ПЗ" localSheetId="9">#REF!</definedName>
    <definedName name="к_ПЗ">#REF!</definedName>
    <definedName name="к_ЭМ" localSheetId="9">#REF!</definedName>
    <definedName name="к_ЭМ">#REF!</definedName>
    <definedName name="К0" localSheetId="9">#REF!</definedName>
    <definedName name="К0">#REF!</definedName>
    <definedName name="К01" localSheetId="9">#REF!</definedName>
    <definedName name="К01">#REF!</definedName>
    <definedName name="К1" localSheetId="9">#REF!</definedName>
    <definedName name="К1">#REF!</definedName>
    <definedName name="К6" localSheetId="9">#REF!</definedName>
    <definedName name="К6">#REF!</definedName>
    <definedName name="Кабардино_Балкарская_Республика" localSheetId="9">#REF!</definedName>
    <definedName name="Кабардино_Балкарская_Республика">#REF!</definedName>
    <definedName name="Кабели" localSheetId="9">[25]Коэфф1.!#REF!</definedName>
    <definedName name="Кабели">[25]Коэфф1.!#REF!</definedName>
    <definedName name="Кабели_1" localSheetId="9">#REF!</definedName>
    <definedName name="Кабели_1">#REF!</definedName>
    <definedName name="кабель" localSheetId="9">#REF!</definedName>
    <definedName name="кабель">#REF!</definedName>
    <definedName name="кака" localSheetId="9">#REF!</definedName>
    <definedName name="кака">#REF!</definedName>
    <definedName name="Калининградская_область" localSheetId="9">#REF!</definedName>
    <definedName name="Калининградская_область">#REF!</definedName>
    <definedName name="калплан" localSheetId="9">#REF!</definedName>
    <definedName name="калплан">#REF!</definedName>
    <definedName name="Калужская_область" localSheetId="9">#REF!</definedName>
    <definedName name="Калужская_область">#REF!</definedName>
    <definedName name="Камеральных" localSheetId="9">#REF!</definedName>
    <definedName name="Камеральных">#REF!</definedName>
    <definedName name="Камчатская_область" localSheetId="9">#REF!</definedName>
    <definedName name="Камчатская_область">#REF!</definedName>
    <definedName name="Камчатская_область_1" localSheetId="9">#REF!</definedName>
    <definedName name="Камчатская_область_1">#REF!</definedName>
    <definedName name="Карачаево_Черкесская_Республика" localSheetId="9">#REF!</definedName>
    <definedName name="Карачаево_Черкесская_Республика">#REF!</definedName>
    <definedName name="КАТ1" localSheetId="9">#REF!</definedName>
    <definedName name="КАТ1">'[43]Смета-Т'!#REF!</definedName>
    <definedName name="Категория_сложности" localSheetId="9">#REF!</definedName>
    <definedName name="Категория_сложности">#REF!</definedName>
    <definedName name="катя" localSheetId="9">#REF!</definedName>
    <definedName name="катя">#REF!</definedName>
    <definedName name="КВАРТАЛ">[44]Индексы!$A$2:$A$11</definedName>
    <definedName name="кгкг" localSheetId="9">#REF!</definedName>
    <definedName name="кгкг">#REF!</definedName>
    <definedName name="кеке" localSheetId="9">#REF!</definedName>
    <definedName name="кеке">#REF!</definedName>
    <definedName name="Кемеровская_область" localSheetId="9">#REF!</definedName>
    <definedName name="Кемеровская_область">#REF!</definedName>
    <definedName name="Кемеровская_область_1" localSheetId="9">#REF!</definedName>
    <definedName name="Кемеровская_область_1">#REF!</definedName>
    <definedName name="кенрке" localSheetId="9">#REF!</definedName>
    <definedName name="кенрке">#REF!</definedName>
    <definedName name="кенроолтьб" localSheetId="9">#REF!</definedName>
    <definedName name="кенроолтьб">#REF!</definedName>
    <definedName name="керл" localSheetId="9">#REF!</definedName>
    <definedName name="керл">#REF!</definedName>
    <definedName name="КИП" localSheetId="9">#REF!</definedName>
    <definedName name="КИП">#REF!</definedName>
    <definedName name="КИПиавтом" localSheetId="9">#REF!</definedName>
    <definedName name="КИПиавтом">#REF!</definedName>
    <definedName name="Кировская_область" localSheetId="9">#REF!</definedName>
    <definedName name="Кировская_область">#REF!</definedName>
    <definedName name="Кировская_область_1" localSheetId="9">#REF!</definedName>
    <definedName name="Кировская_область_1">#REF!</definedName>
    <definedName name="ккк" localSheetId="9">#REF!</definedName>
    <definedName name="ккк">#REF!</definedName>
    <definedName name="КЛ">[45]Справка!$A$3:$A$31</definedName>
    <definedName name="кмцамцупмуцимпы" localSheetId="9">[14]топография!#REF!</definedName>
    <definedName name="кмцамцупмуцимпы">[14]топография!#REF!</definedName>
    <definedName name="кн" localSheetId="9">[7]топография!#REF!</definedName>
    <definedName name="кн">[7]топография!#REF!</definedName>
    <definedName name="книга" localSheetId="9">#REF!</definedName>
    <definedName name="книга">#REF!</definedName>
    <definedName name="Кобщ" localSheetId="9">#REF!</definedName>
    <definedName name="Кобщ">#REF!</definedName>
    <definedName name="КОД" localSheetId="9">#REF!</definedName>
    <definedName name="КОД">#REF!</definedName>
    <definedName name="Кодн" localSheetId="9">#REF!</definedName>
    <definedName name="Кодн">#REF!</definedName>
    <definedName name="кол" localSheetId="9">#REF!</definedName>
    <definedName name="кол">#REF!</definedName>
    <definedName name="Количество_землепользователей" localSheetId="9">#REF!</definedName>
    <definedName name="Количество_землепользователей">#REF!</definedName>
    <definedName name="Количество_контуров" localSheetId="9">#REF!</definedName>
    <definedName name="Количество_контуров">#REF!</definedName>
    <definedName name="Количество_культур" localSheetId="9">#REF!</definedName>
    <definedName name="Количество_культур">#REF!</definedName>
    <definedName name="Количество_листов">'[46]Титульный лист'!$K$4</definedName>
    <definedName name="Количество_планшетов" localSheetId="9">#REF!</definedName>
    <definedName name="Количество_планшетов">#REF!</definedName>
    <definedName name="Количество_предприятий" localSheetId="9">#REF!</definedName>
    <definedName name="Количество_предприятий">#REF!</definedName>
    <definedName name="Количество_согласований" localSheetId="9">#REF!</definedName>
    <definedName name="Количество_согласований">#REF!</definedName>
    <definedName name="ком" localSheetId="9">[47]топография!#REF!</definedName>
    <definedName name="ком">[47]топография!#REF!</definedName>
    <definedName name="ком." localSheetId="9">#REF!</definedName>
    <definedName name="ком.">#REF!</definedName>
    <definedName name="Командировочные_расходы" localSheetId="9">#REF!</definedName>
    <definedName name="Командировочные_расходы">#REF!</definedName>
    <definedName name="конк" localSheetId="9">[6]мсн!#REF!</definedName>
    <definedName name="конк">[6]мсн!#REF!</definedName>
    <definedName name="КонПериода">[48]Реестр!$Y$4:$Y$16</definedName>
    <definedName name="Контрагент">[49]списки!$A$2:$A$40</definedName>
    <definedName name="Контроллер" localSheetId="9">[25]Коэфф1.!#REF!</definedName>
    <definedName name="Контроллер">[25]Коэфф1.!#REF!</definedName>
    <definedName name="Контроллер_1" localSheetId="9">#REF!</definedName>
    <definedName name="Контроллер_1">#REF!</definedName>
    <definedName name="Конфликтимен" localSheetId="9">#REF!</definedName>
    <definedName name="Конфликтимен">#REF!</definedName>
    <definedName name="кор" localSheetId="9">#REF!</definedName>
    <definedName name="кор">#REF!</definedName>
    <definedName name="кореал" localSheetId="9">#REF!</definedName>
    <definedName name="кореал">#REF!</definedName>
    <definedName name="Корнеева" localSheetId="9">#REF!</definedName>
    <definedName name="Корнеева">#REF!</definedName>
    <definedName name="Костромская_область" localSheetId="9">#REF!</definedName>
    <definedName name="Костромская_область">#REF!</definedName>
    <definedName name="КОЭФ" localSheetId="9">[50]Показатели!#REF!</definedName>
    <definedName name="КОЭФ">[50]Показатели!#REF!</definedName>
    <definedName name="КОЭФ4">[44]Показатели!$B$124:$B$127</definedName>
    <definedName name="КоэфБезПоля" localSheetId="9">#REF!</definedName>
    <definedName name="КоэфБезПоля">#REF!</definedName>
    <definedName name="КоэфГорЗак" localSheetId="9">#REF!</definedName>
    <definedName name="КоэфГорЗак">#REF!</definedName>
    <definedName name="КоэфГорЗаказ">[38]ОбмОбслЗемОд!$E$29</definedName>
    <definedName name="КоэфУдорожания">[38]ОбмОбслЗемОд!$E$28</definedName>
    <definedName name="КОЭФФ" localSheetId="9">[50]Показатели!#REF!</definedName>
    <definedName name="КОЭФФ">[50]Показатели!#REF!</definedName>
    <definedName name="КОЭФФ1">[44]Показатели!$A$72:$A$76</definedName>
    <definedName name="КОЭФФ2" localSheetId="9">[50]Показатели!#REF!,[50]Показатели!#REF!,[50]Показатели!#REF!</definedName>
    <definedName name="КОЭФФ2">[50]Показатели!#REF!,[50]Показатели!#REF!,[50]Показатели!#REF!</definedName>
    <definedName name="Коэффициент" localSheetId="9">#REF!</definedName>
    <definedName name="Коэффициент">#REF!</definedName>
    <definedName name="Краснодарский_край" localSheetId="9">#REF!</definedName>
    <definedName name="Краснодарский_край">#REF!</definedName>
    <definedName name="Красноярский_край" localSheetId="9">#REF!</definedName>
    <definedName name="Красноярский_край">#REF!</definedName>
    <definedName name="Красноярский_край_1" localSheetId="9">#REF!</definedName>
    <definedName name="Красноярский_край_1">#REF!</definedName>
    <definedName name="_xlnm.Criteria" localSheetId="9">#REF!</definedName>
    <definedName name="_xlnm.Criteria">#REF!</definedName>
    <definedName name="куку" localSheetId="9">#REF!</definedName>
    <definedName name="куку">#REF!</definedName>
    <definedName name="Курганская_область" localSheetId="9">#REF!</definedName>
    <definedName name="Курганская_область">#REF!</definedName>
    <definedName name="Курганская_область_1" localSheetId="9">#REF!</definedName>
    <definedName name="Курганская_область_1">#REF!</definedName>
    <definedName name="курс" localSheetId="9">#REF!</definedName>
    <definedName name="курс">#REF!</definedName>
    <definedName name="Курс_1" localSheetId="9">#REF!</definedName>
    <definedName name="Курс_1">#REF!</definedName>
    <definedName name="курс_дол" localSheetId="9">#REF!</definedName>
    <definedName name="курс_дол">#REF!</definedName>
    <definedName name="Курс_доллара">'[51]Курс доллара'!$A$2</definedName>
    <definedName name="Курс_доллара_США" localSheetId="9">#REF!</definedName>
    <definedName name="Курс_доллара_США">#REF!</definedName>
    <definedName name="курс1" localSheetId="9">#REF!</definedName>
    <definedName name="курс1">#REF!</definedName>
    <definedName name="Курская_область" localSheetId="9">#REF!</definedName>
    <definedName name="Курская_область">#REF!</definedName>
    <definedName name="кшн" localSheetId="9">#REF!</definedName>
    <definedName name="кшн">#REF!</definedName>
    <definedName name="ЛабМашБур" localSheetId="9">[38]СмМашБур!#REF!</definedName>
    <definedName name="ЛабМашБур">[38]СмМашБур!#REF!</definedName>
    <definedName name="лаборатория" localSheetId="9">#REF!</definedName>
    <definedName name="лаборатория">#REF!</definedName>
    <definedName name="ЛабШурфов" localSheetId="9">#REF!</definedName>
    <definedName name="ЛабШурфов">#REF!</definedName>
    <definedName name="лв" localSheetId="9">#REF!</definedName>
    <definedName name="лв">#REF!</definedName>
    <definedName name="лвнг" localSheetId="9">#REF!</definedName>
    <definedName name="лвнг">#REF!</definedName>
    <definedName name="лдллл" localSheetId="9">#REF!</definedName>
    <definedName name="лдллл">#REF!</definedName>
    <definedName name="Ленинградская_область" localSheetId="9">#REF!</definedName>
    <definedName name="Ленинградская_область">#REF!</definedName>
    <definedName name="лжэ" localSheetId="9">#REF!</definedName>
    <definedName name="лжэ">#REF!</definedName>
    <definedName name="Липецкая_область" localSheetId="9">#REF!</definedName>
    <definedName name="Липецкая_область">#REF!</definedName>
    <definedName name="лист" localSheetId="9">#REF!</definedName>
    <definedName name="лист">#REF!</definedName>
    <definedName name="Лифты" localSheetId="9">#REF!</definedName>
    <definedName name="Лифты">#REF!</definedName>
    <definedName name="лкон" localSheetId="9">#REF!</definedName>
    <definedName name="лкон">#REF!</definedName>
    <definedName name="лл" localSheetId="9">#REF!</definedName>
    <definedName name="лл">#REF!</definedName>
    <definedName name="ллддд" localSheetId="9">#REF!</definedName>
    <definedName name="ллддд">#REF!</definedName>
    <definedName name="ллдж" localSheetId="9">#REF!</definedName>
    <definedName name="ллдж">#REF!</definedName>
    <definedName name="ллл" localSheetId="9">#REF!</definedName>
    <definedName name="ллл">#REF!</definedName>
    <definedName name="лн" localSheetId="9">#REF!</definedName>
    <definedName name="лн">#REF!</definedName>
    <definedName name="лнвг" localSheetId="9">#REF!</definedName>
    <definedName name="лнвг">#REF!</definedName>
    <definedName name="лнгва" localSheetId="9">#REF!</definedName>
    <definedName name="лнгва">#REF!</definedName>
    <definedName name="ло" localSheetId="9">#REF!</definedName>
    <definedName name="ло">#REF!</definedName>
    <definedName name="ловпр" localSheetId="9">#REF!</definedName>
    <definedName name="ловпр">#REF!</definedName>
    <definedName name="логалгнеелн" localSheetId="9">#REF!</definedName>
    <definedName name="логалгнеелн">#REF!</definedName>
    <definedName name="лодло" localSheetId="9">#REF!</definedName>
    <definedName name="лодло">#REF!</definedName>
    <definedName name="лодол" localSheetId="9">#REF!</definedName>
    <definedName name="лодол">#REF!</definedName>
    <definedName name="лол" localSheetId="9">#REF!</definedName>
    <definedName name="лол">#REF!</definedName>
    <definedName name="лорщшгошщлдбжд" localSheetId="9">#REF!</definedName>
    <definedName name="лорщшгошщлдбжд">#REF!</definedName>
    <definedName name="лпрра" localSheetId="9">#REF!</definedName>
    <definedName name="лпрра">#REF!</definedName>
    <definedName name="лрал" localSheetId="9">#REF!</definedName>
    <definedName name="лрал">#REF!</definedName>
    <definedName name="лрлд" localSheetId="9">#REF!</definedName>
    <definedName name="лрлд">#REF!</definedName>
    <definedName name="лрр" localSheetId="9">#REF!</definedName>
    <definedName name="лрр">#REF!</definedName>
    <definedName name="люлдюб" localSheetId="9">[52]Смета!#REF!</definedName>
    <definedName name="люлдюб">[52]Смета!#REF!</definedName>
    <definedName name="М" localSheetId="9">#REF!</definedName>
    <definedName name="М">#REF!</definedName>
    <definedName name="Магаданская_область" localSheetId="9">#REF!</definedName>
    <definedName name="Магаданская_область">#REF!</definedName>
    <definedName name="Магаданская_область_1" localSheetId="9">#REF!</definedName>
    <definedName name="Магаданская_область_1">#REF!</definedName>
    <definedName name="маось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маось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МАРЖА" localSheetId="9">#REF!</definedName>
    <definedName name="МАРЖА">#REF!</definedName>
    <definedName name="Месяцы" localSheetId="9">#REF!</definedName>
    <definedName name="Месяцы">#REF!</definedName>
    <definedName name="Месяцы2" localSheetId="9">#REF!</definedName>
    <definedName name="Месяцы2">#REF!</definedName>
    <definedName name="Месяцы3" localSheetId="9">#REF!</definedName>
    <definedName name="Месяцы3">#REF!</definedName>
    <definedName name="МИ_Т" localSheetId="9">#REF!</definedName>
    <definedName name="МИ_Т">#REF!</definedName>
    <definedName name="МИА5" localSheetId="9">#REF!</definedName>
    <definedName name="МИА5">#REF!</definedName>
    <definedName name="мил" localSheetId="9">{0,"овz";1,"z";2,"аz";5,"овz"}</definedName>
    <definedName name="мил">{0,"миллионов ";1,"миллион ";2,"миллиона ";5,"миллионов "}</definedName>
    <definedName name="мись" localSheetId="9">#REF!</definedName>
    <definedName name="мись">#REF!</definedName>
    <definedName name="мит" localSheetId="9">#REF!</definedName>
    <definedName name="мит">#REF!</definedName>
    <definedName name="мм" localSheetId="9">#REF!</definedName>
    <definedName name="мм">#REF!</definedName>
    <definedName name="МММММММММ" localSheetId="9">#REF!</definedName>
    <definedName name="МММММММММ">#REF!</definedName>
    <definedName name="мн" localSheetId="9">#REF!</definedName>
    <definedName name="мн">#REF!</definedName>
    <definedName name="МНТ">'[53]ССР тек.цены'!$E$48</definedName>
    <definedName name="мойка" localSheetId="9">#REF!</definedName>
    <definedName name="мойка">#REF!</definedName>
    <definedName name="Монтаж" localSheetId="9">#REF!</definedName>
    <definedName name="Монтаж">#REF!</definedName>
    <definedName name="Монтажные_работы_в_базисных_ценах" localSheetId="9">#REF!</definedName>
    <definedName name="Монтажные_работы_в_базисных_ценах">#REF!</definedName>
    <definedName name="Монтажные_работы_в_текущих_ценах" localSheetId="9">'[42]Переменные и константы'!#REF!</definedName>
    <definedName name="Монтажные_работы_в_текущих_ценах">#REF!</definedName>
    <definedName name="Монтажные_работы_в_текущих_ценах_по_ресурсному_расчету" localSheetId="9">'[42]Переменные и константы'!#REF!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9">'[42]Переменные и константы'!#REF!</definedName>
    <definedName name="Монтажные_работы_в_текущих_ценах_после_применения_индексов">#REF!</definedName>
    <definedName name="Московская_область" localSheetId="9">#REF!</definedName>
    <definedName name="Московская_область">#REF!</definedName>
    <definedName name="мотаж2" localSheetId="9">#REF!</definedName>
    <definedName name="мотаж2">#REF!</definedName>
    <definedName name="мпртмит" localSheetId="9">#REF!</definedName>
    <definedName name="мпртмит">#REF!</definedName>
    <definedName name="мтч" localSheetId="9">#REF!</definedName>
    <definedName name="мтч">#REF!</definedName>
    <definedName name="мтьюп" localSheetId="9">#REF!</definedName>
    <definedName name="мтьюп">#REF!</definedName>
    <definedName name="Мурманская_область" localSheetId="9">#REF!</definedName>
    <definedName name="Мурманская_область">#REF!</definedName>
    <definedName name="Мурманская_область_1" localSheetId="9">#REF!</definedName>
    <definedName name="Мурманская_область_1">#REF!</definedName>
    <definedName name="н" localSheetId="9">#REF!</definedName>
    <definedName name="н">#REF!</definedName>
    <definedName name="Н333333333333333333333333333333333" localSheetId="9">#REF!</definedName>
    <definedName name="Н333333333333333333333333333333333">#REF!</definedName>
    <definedName name="нагдл" localSheetId="9">[7]топография!#REF!</definedName>
    <definedName name="нагдл">[7]топография!#REF!</definedName>
    <definedName name="над" localSheetId="9">#REF!</definedName>
    <definedName name="над">#REF!</definedName>
    <definedName name="Название_проекта" localSheetId="9">#REF!</definedName>
    <definedName name="Название_проекта">#REF!</definedName>
    <definedName name="Наименование_группы_строек" localSheetId="9">#REF!</definedName>
    <definedName name="Наименование_группы_строек">#REF!</definedName>
    <definedName name="Наименование_локальной_сметы" localSheetId="9">#REF!</definedName>
    <definedName name="Наименование_локальной_сметы">#REF!</definedName>
    <definedName name="Наименование_объекта" localSheetId="9">#REF!</definedName>
    <definedName name="Наименование_объекта">#REF!</definedName>
    <definedName name="Наименование_объектной_сметы" localSheetId="9">#REF!</definedName>
    <definedName name="Наименование_объектной_сметы">#REF!</definedName>
    <definedName name="Наименование_очереди" localSheetId="9">#REF!</definedName>
    <definedName name="Наименование_очереди">#REF!</definedName>
    <definedName name="Наименование_пускового_комплекса" localSheetId="9">#REF!</definedName>
    <definedName name="Наименование_пускового_комплекса">#REF!</definedName>
    <definedName name="Наименование_сводного_сметного_расчета" localSheetId="9">#REF!</definedName>
    <definedName name="Наименование_сводного_сметного_расчета">#REF!</definedName>
    <definedName name="Наименование_стройки" localSheetId="9">#REF!</definedName>
    <definedName name="Наименование_стройки">#REF!</definedName>
    <definedName name="накладные" localSheetId="9">#REF!</definedName>
    <definedName name="накладные">#REF!</definedName>
    <definedName name="НачПериода">[48]Реестр!$X$4:$X$16</definedName>
    <definedName name="нвле" localSheetId="9">#REF!</definedName>
    <definedName name="нвле">#REF!</definedName>
    <definedName name="нгагл" localSheetId="9">#REF!</definedName>
    <definedName name="нгагл">#REF!</definedName>
    <definedName name="нго" localSheetId="9">#REF!</definedName>
    <definedName name="нго">#REF!</definedName>
    <definedName name="нгпнрап" localSheetId="9">#REF!</definedName>
    <definedName name="нгпнрап">#REF!</definedName>
    <definedName name="НДС" localSheetId="9">#REF!</definedName>
    <definedName name="НДС">#REF!</definedName>
    <definedName name="нево" localSheetId="9">#REF!</definedName>
    <definedName name="нево">#REF!</definedName>
    <definedName name="неоукено" localSheetId="9">[54]топография!#REF!</definedName>
    <definedName name="неоукено">[54]топография!#REF!</definedName>
    <definedName name="нер" localSheetId="9">#REF!</definedName>
    <definedName name="нер">#REF!</definedName>
    <definedName name="нес2">'[55]9 глава'!$B$11:$G$50</definedName>
    <definedName name="нет" localSheetId="9">[6]мсн!#REF!</definedName>
    <definedName name="нет">[6]мсн!#REF!</definedName>
    <definedName name="неуо" localSheetId="9">#REF!</definedName>
    <definedName name="неуо">#REF!</definedName>
    <definedName name="Нижегородская_область" localSheetId="9">#REF!</definedName>
    <definedName name="Нижегородская_область">#REF!</definedName>
    <definedName name="нннн" localSheetId="9">#REF!</definedName>
    <definedName name="нннн">#REF!</definedName>
    <definedName name="но" localSheetId="9">#REF!</definedName>
    <definedName name="но">#REF!</definedName>
    <definedName name="Новгородская_область" localSheetId="9">#REF!</definedName>
    <definedName name="Новгородская_область">#REF!</definedName>
    <definedName name="Новосибирская_область" localSheetId="9">#REF!</definedName>
    <definedName name="Новосибирская_область">#REF!</definedName>
    <definedName name="Новосибирская_область_1" localSheetId="9">#REF!</definedName>
    <definedName name="Новосибирская_область_1">#REF!</definedName>
    <definedName name="новый" localSheetId="9">#REF!</definedName>
    <definedName name="новый">#REF!</definedName>
    <definedName name="Номер_договора" localSheetId="9">#REF!</definedName>
    <definedName name="Номер_договора">#REF!</definedName>
    <definedName name="Номер_Сметы">'[46]Титульный лист'!$D$25</definedName>
    <definedName name="НомерДоговора">[38]ОбмОбслЗемОд!$F$2</definedName>
    <definedName name="Норм_трудоемкость_механизаторов_по_смете_с_учетом_к_тов" localSheetId="9">'[42]Переменные и константы'!#REF!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9">'[42]Переменные и константы'!#REF!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9">'[42]Переменные и константы'!#REF!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9">'[42]Переменные и константы'!#REF!</definedName>
    <definedName name="Нормативная_трудоемкость_основных_рабочих_по_смете">#REF!</definedName>
    <definedName name="нужна" localSheetId="9">#REF!</definedName>
    <definedName name="нужна">#REF!</definedName>
    <definedName name="о" localSheetId="9">#REF!</definedName>
    <definedName name="о">#REF!</definedName>
    <definedName name="оа" localSheetId="9">[7]топография!#REF!</definedName>
    <definedName name="оа">[7]топография!#REF!</definedName>
    <definedName name="об" localSheetId="9">#REF!</definedName>
    <definedName name="об">#REF!</definedName>
    <definedName name="_xlnm.Print_Area" localSheetId="9">#REF!</definedName>
    <definedName name="_xlnm.Print_Area" localSheetId="1">'ССР 4 кв. 2015 '!$A$1:$H$107</definedName>
    <definedName name="_xlnm.Print_Area">#REF!</definedName>
    <definedName name="Область_печати_ИМ" localSheetId="9">#REF!</definedName>
    <definedName name="Область_печати_ИМ">#REF!</definedName>
    <definedName name="Оборудование_в_базисных_ценах" localSheetId="9">#REF!</definedName>
    <definedName name="Оборудование_в_базисных_ценах">#REF!</definedName>
    <definedName name="Оборудование_в_текущих_ценах" localSheetId="9">'[42]Переменные и константы'!#REF!</definedName>
    <definedName name="Оборудование_в_текущих_ценах">#REF!</definedName>
    <definedName name="Оборудование_в_текущих_ценах_по_ресурсному_расчету" localSheetId="9">'[42]Переменные и константы'!#REF!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9">'[42]Переменные и константы'!#REF!</definedName>
    <definedName name="Оборудование_в_текущих_ценах_после_применения_индексов">#REF!</definedName>
    <definedName name="Обоснование_поправки" localSheetId="9">#REF!</definedName>
    <definedName name="Обоснование_поправки">#REF!</definedName>
    <definedName name="ОБР">'[53]ССР тек.цены'!$F$48</definedName>
    <definedName name="ОБР_Ф3">[56]СЗ!$F$34</definedName>
    <definedName name="ОбъектАдрес">[38]ОбмОбслЗемОд!$A$4</definedName>
    <definedName name="Объекты">'[57]Список объектов'!$B$6:$C$101</definedName>
    <definedName name="объем">#N/A</definedName>
    <definedName name="объем___0" localSheetId="9">#REF!</definedName>
    <definedName name="объем___0">#REF!</definedName>
    <definedName name="объем___0___0" localSheetId="9">#REF!</definedName>
    <definedName name="объем___0___0">#REF!</definedName>
    <definedName name="объем___0___0___0" localSheetId="9">#REF!</definedName>
    <definedName name="объем___0___0___0">#REF!</definedName>
    <definedName name="объем___0___0___0___0" localSheetId="9">#REF!</definedName>
    <definedName name="объем___0___0___0___0">#REF!</definedName>
    <definedName name="объем___0___0___2" localSheetId="9">#REF!</definedName>
    <definedName name="объем___0___0___2">#REF!</definedName>
    <definedName name="объем___0___0___3" localSheetId="9">#REF!</definedName>
    <definedName name="объем___0___0___3">#REF!</definedName>
    <definedName name="объем___0___0___4" localSheetId="9">#REF!</definedName>
    <definedName name="объем___0___0___4">#REF!</definedName>
    <definedName name="объем___0___1" localSheetId="9">#REF!</definedName>
    <definedName name="объем___0___1">#REF!</definedName>
    <definedName name="объем___0___10" localSheetId="9">#REF!</definedName>
    <definedName name="объем___0___10">#REF!</definedName>
    <definedName name="объем___0___12" localSheetId="9">#REF!</definedName>
    <definedName name="объем___0___12">#REF!</definedName>
    <definedName name="объем___0___2" localSheetId="9">#REF!</definedName>
    <definedName name="объем___0___2">#REF!</definedName>
    <definedName name="объем___0___2___0" localSheetId="9">#REF!</definedName>
    <definedName name="объем___0___2___0">#REF!</definedName>
    <definedName name="объем___0___3" localSheetId="9">#REF!</definedName>
    <definedName name="объем___0___3">#REF!</definedName>
    <definedName name="объем___0___4" localSheetId="9">#REF!</definedName>
    <definedName name="объем___0___4">#REF!</definedName>
    <definedName name="объем___0___5" localSheetId="9">#REF!</definedName>
    <definedName name="объем___0___5">#REF!</definedName>
    <definedName name="объем___0___6" localSheetId="9">#REF!</definedName>
    <definedName name="объем___0___6">#REF!</definedName>
    <definedName name="объем___0___8" localSheetId="9">#REF!</definedName>
    <definedName name="объем___0___8">#REF!</definedName>
    <definedName name="объем___1" localSheetId="9">#REF!</definedName>
    <definedName name="объем___1">#REF!</definedName>
    <definedName name="объем___1___0" localSheetId="9">#REF!</definedName>
    <definedName name="объем___1___0">#REF!</definedName>
    <definedName name="объем___10" localSheetId="9">#REF!</definedName>
    <definedName name="объем___10">#REF!</definedName>
    <definedName name="объем___10___0">NA()</definedName>
    <definedName name="объем___10___0___0" localSheetId="9">#REF!</definedName>
    <definedName name="объем___10___0___0">#REF!</definedName>
    <definedName name="объем___10___1" localSheetId="9">#REF!</definedName>
    <definedName name="объем___10___1">#REF!</definedName>
    <definedName name="объем___10___10" localSheetId="9">#REF!</definedName>
    <definedName name="объем___10___10">#REF!</definedName>
    <definedName name="объем___10___12" localSheetId="9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9">#REF!</definedName>
    <definedName name="объем___11">#REF!</definedName>
    <definedName name="объем___11___0">NA()</definedName>
    <definedName name="объем___11___10" localSheetId="9">#REF!</definedName>
    <definedName name="объем___11___10">#REF!</definedName>
    <definedName name="объем___11___2" localSheetId="9">#REF!</definedName>
    <definedName name="объем___11___2">#REF!</definedName>
    <definedName name="объем___11___4" localSheetId="9">#REF!</definedName>
    <definedName name="объем___11___4">#REF!</definedName>
    <definedName name="объем___11___6" localSheetId="9">#REF!</definedName>
    <definedName name="объем___11___6">#REF!</definedName>
    <definedName name="объем___11___8" localSheetId="9">#REF!</definedName>
    <definedName name="объем___11___8">#REF!</definedName>
    <definedName name="объем___12">NA()</definedName>
    <definedName name="объем___2" localSheetId="9">#REF!</definedName>
    <definedName name="объем___2">#REF!</definedName>
    <definedName name="объем___2___0" localSheetId="9">#REF!</definedName>
    <definedName name="объем___2___0">#REF!</definedName>
    <definedName name="объем___2___0___0" localSheetId="9">#REF!</definedName>
    <definedName name="объем___2___0___0">#REF!</definedName>
    <definedName name="объем___2___0___0___0" localSheetId="9">#REF!</definedName>
    <definedName name="объем___2___0___0___0">#REF!</definedName>
    <definedName name="объем___2___1" localSheetId="9">#REF!</definedName>
    <definedName name="объем___2___1">#REF!</definedName>
    <definedName name="объем___2___10" localSheetId="9">#REF!</definedName>
    <definedName name="объем___2___10">#REF!</definedName>
    <definedName name="объем___2___12" localSheetId="9">#REF!</definedName>
    <definedName name="объем___2___12">#REF!</definedName>
    <definedName name="объем___2___2" localSheetId="9">#REF!</definedName>
    <definedName name="объем___2___2">#REF!</definedName>
    <definedName name="объем___2___3" localSheetId="9">#REF!</definedName>
    <definedName name="объем___2___3">#REF!</definedName>
    <definedName name="объем___2___4" localSheetId="9">#REF!</definedName>
    <definedName name="объем___2___4">#REF!</definedName>
    <definedName name="объем___2___6" localSheetId="9">#REF!</definedName>
    <definedName name="объем___2___6">#REF!</definedName>
    <definedName name="объем___2___8" localSheetId="9">#REF!</definedName>
    <definedName name="объем___2___8">#REF!</definedName>
    <definedName name="объем___3" localSheetId="9">#REF!</definedName>
    <definedName name="объем___3">#REF!</definedName>
    <definedName name="объем___3___0" localSheetId="9">#REF!</definedName>
    <definedName name="объем___3___0">#REF!</definedName>
    <definedName name="объем___3___0___0">NA()</definedName>
    <definedName name="объем___3___10" localSheetId="9">#REF!</definedName>
    <definedName name="объем___3___10">#REF!</definedName>
    <definedName name="объем___3___2" localSheetId="9">#REF!</definedName>
    <definedName name="объем___3___2">#REF!</definedName>
    <definedName name="объем___3___3" localSheetId="9">#REF!</definedName>
    <definedName name="объем___3___3">#REF!</definedName>
    <definedName name="объем___3___4" localSheetId="9">#REF!</definedName>
    <definedName name="объем___3___4">#REF!</definedName>
    <definedName name="объем___3___6" localSheetId="9">#REF!</definedName>
    <definedName name="объем___3___6">#REF!</definedName>
    <definedName name="объем___3___8" localSheetId="9">#REF!</definedName>
    <definedName name="объем___3___8">#REF!</definedName>
    <definedName name="объем___4" localSheetId="9">#REF!</definedName>
    <definedName name="объем___4">#REF!</definedName>
    <definedName name="объем___4___0">NA()</definedName>
    <definedName name="объем___4___0___0" localSheetId="9">#REF!</definedName>
    <definedName name="объем___4___0___0">#REF!</definedName>
    <definedName name="объем___4___0___0___0" localSheetId="9">#REF!</definedName>
    <definedName name="объем___4___0___0___0">#REF!</definedName>
    <definedName name="объем___4___10" localSheetId="9">#REF!</definedName>
    <definedName name="объем___4___10">#REF!</definedName>
    <definedName name="объем___4___12" localSheetId="9">#REF!</definedName>
    <definedName name="объем___4___12">#REF!</definedName>
    <definedName name="объем___4___2" localSheetId="9">#REF!</definedName>
    <definedName name="объем___4___2">#REF!</definedName>
    <definedName name="объем___4___3" localSheetId="9">#REF!</definedName>
    <definedName name="объем___4___3">#REF!</definedName>
    <definedName name="объем___4___4" localSheetId="9">#REF!</definedName>
    <definedName name="объем___4___4">#REF!</definedName>
    <definedName name="объем___4___6" localSheetId="9">#REF!</definedName>
    <definedName name="объем___4___6">#REF!</definedName>
    <definedName name="объем___4___8" localSheetId="9">#REF!</definedName>
    <definedName name="объем___4___8">#REF!</definedName>
    <definedName name="объем___5">NA()</definedName>
    <definedName name="объем___5___0" localSheetId="9">#REF!</definedName>
    <definedName name="объем___5___0">#REF!</definedName>
    <definedName name="объем___5___0___0" localSheetId="9">#REF!</definedName>
    <definedName name="объем___5___0___0">#REF!</definedName>
    <definedName name="объем___5___0___0___0" localSheetId="9">#REF!</definedName>
    <definedName name="объем___5___0___0___0">#REF!</definedName>
    <definedName name="объем___5___3">NA()</definedName>
    <definedName name="объем___6">NA()</definedName>
    <definedName name="объем___6___0" localSheetId="9">#REF!</definedName>
    <definedName name="объем___6___0">#REF!</definedName>
    <definedName name="объем___6___0___0" localSheetId="9">#REF!</definedName>
    <definedName name="объем___6___0___0">#REF!</definedName>
    <definedName name="объем___6___0___0___0" localSheetId="9">#REF!</definedName>
    <definedName name="объем___6___0___0___0">#REF!</definedName>
    <definedName name="объем___6___1" localSheetId="9">#REF!</definedName>
    <definedName name="объем___6___1">#REF!</definedName>
    <definedName name="объем___6___10" localSheetId="9">#REF!</definedName>
    <definedName name="объем___6___10">#REF!</definedName>
    <definedName name="объем___6___12" localSheetId="9">#REF!</definedName>
    <definedName name="объем___6___12">#REF!</definedName>
    <definedName name="объем___6___2" localSheetId="9">#REF!</definedName>
    <definedName name="объем___6___2">#REF!</definedName>
    <definedName name="объем___6___4" localSheetId="9">#REF!</definedName>
    <definedName name="объем___6___4">#REF!</definedName>
    <definedName name="объем___6___6" localSheetId="9">#REF!</definedName>
    <definedName name="объем___6___6">#REF!</definedName>
    <definedName name="объем___6___8" localSheetId="9">#REF!</definedName>
    <definedName name="объем___6___8">#REF!</definedName>
    <definedName name="объем___7" localSheetId="9">#REF!</definedName>
    <definedName name="объем___7">#REF!</definedName>
    <definedName name="объем___7___0" localSheetId="9">#REF!</definedName>
    <definedName name="объем___7___0">#REF!</definedName>
    <definedName name="объем___7___10" localSheetId="9">#REF!</definedName>
    <definedName name="объем___7___10">#REF!</definedName>
    <definedName name="объем___7___2" localSheetId="9">#REF!</definedName>
    <definedName name="объем___7___2">#REF!</definedName>
    <definedName name="объем___7___4" localSheetId="9">#REF!</definedName>
    <definedName name="объем___7___4">#REF!</definedName>
    <definedName name="объем___7___6" localSheetId="9">#REF!</definedName>
    <definedName name="объем___7___6">#REF!</definedName>
    <definedName name="объем___7___8" localSheetId="9">#REF!</definedName>
    <definedName name="объем___7___8">#REF!</definedName>
    <definedName name="объем___8" localSheetId="9">#REF!</definedName>
    <definedName name="объем___8">#REF!</definedName>
    <definedName name="объем___8___0" localSheetId="9">#REF!</definedName>
    <definedName name="объем___8___0">#REF!</definedName>
    <definedName name="объем___8___0___0" localSheetId="9">#REF!</definedName>
    <definedName name="объем___8___0___0">#REF!</definedName>
    <definedName name="объем___8___0___0___0" localSheetId="9">#REF!</definedName>
    <definedName name="объем___8___0___0___0">#REF!</definedName>
    <definedName name="объем___8___1" localSheetId="9">#REF!</definedName>
    <definedName name="объем___8___1">#REF!</definedName>
    <definedName name="объем___8___10" localSheetId="9">#REF!</definedName>
    <definedName name="объем___8___10">#REF!</definedName>
    <definedName name="объем___8___12" localSheetId="9">#REF!</definedName>
    <definedName name="объем___8___12">#REF!</definedName>
    <definedName name="объем___8___2" localSheetId="9">#REF!</definedName>
    <definedName name="объем___8___2">#REF!</definedName>
    <definedName name="объем___8___4" localSheetId="9">#REF!</definedName>
    <definedName name="объем___8___4">#REF!</definedName>
    <definedName name="объем___8___6" localSheetId="9">#REF!</definedName>
    <definedName name="объем___8___6">#REF!</definedName>
    <definedName name="объем___8___8" localSheetId="9">#REF!</definedName>
    <definedName name="объем___8___8">#REF!</definedName>
    <definedName name="объем___9" localSheetId="9">#REF!</definedName>
    <definedName name="объем___9">#REF!</definedName>
    <definedName name="объем___9___0" localSheetId="9">#REF!</definedName>
    <definedName name="объем___9___0">#REF!</definedName>
    <definedName name="объем___9___0___0" localSheetId="9">#REF!</definedName>
    <definedName name="объем___9___0___0">#REF!</definedName>
    <definedName name="объем___9___0___0___0" localSheetId="9">#REF!</definedName>
    <definedName name="объем___9___0___0___0">#REF!</definedName>
    <definedName name="объем___9___10" localSheetId="9">#REF!</definedName>
    <definedName name="объем___9___10">#REF!</definedName>
    <definedName name="объем___9___2" localSheetId="9">#REF!</definedName>
    <definedName name="объем___9___2">#REF!</definedName>
    <definedName name="объем___9___4" localSheetId="9">#REF!</definedName>
    <definedName name="объем___9___4">#REF!</definedName>
    <definedName name="объем___9___6" localSheetId="9">#REF!</definedName>
    <definedName name="объем___9___6">#REF!</definedName>
    <definedName name="объем___9___8" localSheetId="9">#REF!</definedName>
    <definedName name="объем___9___8">#REF!</definedName>
    <definedName name="объем1" localSheetId="9">#REF!</definedName>
    <definedName name="объем1">#REF!</definedName>
    <definedName name="ов" localSheetId="9">#REF!</definedName>
    <definedName name="ов">#REF!</definedName>
    <definedName name="овао" localSheetId="9">#REF!</definedName>
    <definedName name="овао">#REF!</definedName>
    <definedName name="овено" localSheetId="9">#REF!</definedName>
    <definedName name="овено">#REF!</definedName>
    <definedName name="овпв" localSheetId="9">#REF!</definedName>
    <definedName name="овпв">#REF!</definedName>
    <definedName name="одлпд" localSheetId="9">#REF!</definedName>
    <definedName name="одлпд">#REF!</definedName>
    <definedName name="однот" localSheetId="9">#REF!</definedName>
    <definedName name="однот">#REF!</definedName>
    <definedName name="оев" localSheetId="9">#REF!</definedName>
    <definedName name="оев">#REF!</definedName>
    <definedName name="оек" localSheetId="9">#REF!</definedName>
    <definedName name="оек">#REF!</definedName>
    <definedName name="окн" localSheetId="9">#REF!</definedName>
    <definedName name="окн">#REF!</definedName>
    <definedName name="олвао\люфо\юлод\олжыд.алж\лдвыдвлдаото" localSheetId="9">#REF!</definedName>
    <definedName name="олвао\люфо\юлод\олжыд.алж\лдвыдвлдаото">#REF!</definedName>
    <definedName name="олодод" localSheetId="9">#REF!</definedName>
    <definedName name="олодод">#REF!</definedName>
    <definedName name="олорлшгш" localSheetId="9">#REF!</definedName>
    <definedName name="олорлшгш">#REF!</definedName>
    <definedName name="олпрол" localSheetId="9">#REF!</definedName>
    <definedName name="олпрол">#REF!</definedName>
    <definedName name="олролрт" localSheetId="9">#REF!</definedName>
    <definedName name="олролрт">#REF!</definedName>
    <definedName name="олрщшошшлд" localSheetId="9">#REF!</definedName>
    <definedName name="олрщшошшлд">#REF!</definedName>
    <definedName name="олюдю" localSheetId="9">#REF!</definedName>
    <definedName name="олюдю">#REF!</definedName>
    <definedName name="ОЛЯ" localSheetId="9">#REF!</definedName>
    <definedName name="ОЛЯ">#REF!</definedName>
    <definedName name="Омская_область" localSheetId="9">#REF!</definedName>
    <definedName name="Омская_область">#REF!</definedName>
    <definedName name="Омская_область_1" localSheetId="9">#REF!</definedName>
    <definedName name="Омская_область_1">#REF!</definedName>
    <definedName name="оо" localSheetId="9">#REF!</definedName>
    <definedName name="оо">#REF!</definedName>
    <definedName name="ооо" localSheetId="9">#REF!</definedName>
    <definedName name="ооо">#REF!</definedName>
    <definedName name="оооо" localSheetId="9">#REF!</definedName>
    <definedName name="оооо">#REF!</definedName>
    <definedName name="оот" localSheetId="9">#REF!</definedName>
    <definedName name="оот">#REF!</definedName>
    <definedName name="опао" localSheetId="9">#REF!</definedName>
    <definedName name="опао">#REF!</definedName>
    <definedName name="Описание_группы_строек" localSheetId="9">#REF!</definedName>
    <definedName name="Описание_группы_строек">#REF!</definedName>
    <definedName name="Описание_локальной_сметы" localSheetId="9">#REF!</definedName>
    <definedName name="Описание_локальной_сметы">#REF!</definedName>
    <definedName name="Описание_объекта" localSheetId="9">#REF!</definedName>
    <definedName name="Описание_объекта">#REF!</definedName>
    <definedName name="Описание_объектной_сметы" localSheetId="9">#REF!</definedName>
    <definedName name="Описание_объектной_сметы">#REF!</definedName>
    <definedName name="Описание_очереди" localSheetId="9">#REF!</definedName>
    <definedName name="Описание_очереди">#REF!</definedName>
    <definedName name="Описание_пускового_комплекса" localSheetId="9">#REF!</definedName>
    <definedName name="Описание_пускового_комплекса">#REF!</definedName>
    <definedName name="Описание_сводного_сметного_расчета" localSheetId="9">#REF!</definedName>
    <definedName name="Описание_сводного_сметного_расчета">#REF!</definedName>
    <definedName name="Описание_стройки" localSheetId="9">#REF!</definedName>
    <definedName name="Описание_стройки">#REF!</definedName>
    <definedName name="ОПС_БН">[58]ССР!$H$50</definedName>
    <definedName name="ор" localSheetId="9">#REF!</definedName>
    <definedName name="ор">#REF!</definedName>
    <definedName name="Организация">[49]списки!$B$2:$B$8</definedName>
    <definedName name="Оренбургская_область" localSheetId="9">#REF!</definedName>
    <definedName name="Оренбургская_область">#REF!</definedName>
    <definedName name="Оренбургская_область_1" localSheetId="9">#REF!</definedName>
    <definedName name="Оренбургская_область_1">#REF!</definedName>
    <definedName name="Орловская_область" localSheetId="9">#REF!</definedName>
    <definedName name="Орловская_область">#REF!</definedName>
    <definedName name="орп" localSheetId="9">[59]Смета!#REF!</definedName>
    <definedName name="орп">[59]Смета!#REF!</definedName>
    <definedName name="орьл" localSheetId="9">[7]топография!#REF!</definedName>
    <definedName name="орьл">[7]топография!#REF!</definedName>
    <definedName name="Основание" localSheetId="9">#REF!</definedName>
    <definedName name="Основание">#REF!</definedName>
    <definedName name="Отчетный_период__учет_выполненных_работ" localSheetId="9">#REF!</definedName>
    <definedName name="Отчетный_период__учет_выполненных_работ">#REF!</definedName>
    <definedName name="оьт" localSheetId="9">#REF!</definedName>
    <definedName name="оьт">#REF!</definedName>
    <definedName name="оьыватв" localSheetId="9">#REF!</definedName>
    <definedName name="оьыватв">#REF!</definedName>
    <definedName name="оюю" localSheetId="9">#REF!</definedName>
    <definedName name="оюю">#REF!</definedName>
    <definedName name="п" localSheetId="9">#REF!</definedName>
    <definedName name="п">#REF!</definedName>
    <definedName name="п121" localSheetId="9">#REF!</definedName>
    <definedName name="п121">#REF!</definedName>
    <definedName name="паа12" localSheetId="9">#REF!</definedName>
    <definedName name="паа12">#REF!</definedName>
    <definedName name="паирав" localSheetId="9">#REF!</definedName>
    <definedName name="паирав">#REF!</definedName>
    <definedName name="памр" localSheetId="9">#REF!</definedName>
    <definedName name="памр">#REF!</definedName>
    <definedName name="пао" localSheetId="9">#REF!</definedName>
    <definedName name="пао">#REF!</definedName>
    <definedName name="пап" localSheetId="9">#REF!</definedName>
    <definedName name="пап">#REF!</definedName>
    <definedName name="парп" localSheetId="9">#REF!</definedName>
    <definedName name="парп">#REF!</definedName>
    <definedName name="паша" localSheetId="9">#REF!</definedName>
    <definedName name="паша">#REF!</definedName>
    <definedName name="ПБ" localSheetId="9">#REF!</definedName>
    <definedName name="ПБ">#REF!</definedName>
    <definedName name="пвар" localSheetId="9">#REF!</definedName>
    <definedName name="пвар">#REF!</definedName>
    <definedName name="пвопв" localSheetId="9">#REF!</definedName>
    <definedName name="пвопв">#REF!</definedName>
    <definedName name="пвр" localSheetId="9">#REF!</definedName>
    <definedName name="пвр">#REF!</definedName>
    <definedName name="пврл" localSheetId="9">#REF!</definedName>
    <definedName name="пврл">#REF!</definedName>
    <definedName name="пвррь" localSheetId="9">#REF!</definedName>
    <definedName name="пвррь">#REF!</definedName>
    <definedName name="пврьп" localSheetId="9">#REF!</definedName>
    <definedName name="пврьп">#REF!</definedName>
    <definedName name="пврьпв" localSheetId="9">#REF!</definedName>
    <definedName name="пврьпв">#REF!</definedName>
    <definedName name="пврьпврь" localSheetId="9">#REF!</definedName>
    <definedName name="пврьпврь">#REF!</definedName>
    <definedName name="пвСпп" localSheetId="9">#REF!</definedName>
    <definedName name="пвСпп">#REF!</definedName>
    <definedName name="пвы" localSheetId="9">[15]топография!#REF!</definedName>
    <definedName name="пвы">[15]топография!#REF!</definedName>
    <definedName name="пвьрвпрь" localSheetId="9">#REF!</definedName>
    <definedName name="пвьрвпрь">#REF!</definedName>
    <definedName name="пг" localSheetId="9">#REF!</definedName>
    <definedName name="пг">#REF!</definedName>
    <definedName name="пгшд" localSheetId="9">#REF!</definedName>
    <definedName name="пгшд">#REF!</definedName>
    <definedName name="пдплд" localSheetId="9">#REF!</definedName>
    <definedName name="пдплд">#REF!</definedName>
    <definedName name="Пензенская_область" localSheetId="9">#REF!</definedName>
    <definedName name="Пензенская_область">#REF!</definedName>
    <definedName name="перв_кат" localSheetId="9">#REF!</definedName>
    <definedName name="перв_кат">#REF!</definedName>
    <definedName name="первая_кат" localSheetId="9">#REF!</definedName>
    <definedName name="первая_кат">#REF!</definedName>
    <definedName name="первый" localSheetId="9">#REF!</definedName>
    <definedName name="первый">#REF!</definedName>
    <definedName name="Пермская_область" localSheetId="9">#REF!</definedName>
    <definedName name="Пермская_область">#REF!</definedName>
    <definedName name="Пермская_область_1" localSheetId="9">#REF!</definedName>
    <definedName name="Пермская_область_1">#REF!</definedName>
    <definedName name="Пи" localSheetId="9">#REF!</definedName>
    <definedName name="Пи">#REF!</definedName>
    <definedName name="Пи_" localSheetId="9">#REF!</definedName>
    <definedName name="Пи_">#REF!</definedName>
    <definedName name="ПИР_Ф3">[56]СЗ!$D$34</definedName>
    <definedName name="пкпып" localSheetId="9">#REF!</definedName>
    <definedName name="пкпып">#REF!</definedName>
    <definedName name="пл" localSheetId="9">#REF!</definedName>
    <definedName name="пл">#REF!</definedName>
    <definedName name="план" localSheetId="9">[15]топография!#REF!</definedName>
    <definedName name="план">[15]топография!#REF!</definedName>
    <definedName name="плдпол" localSheetId="9">#REF!</definedName>
    <definedName name="плдпол">#REF!</definedName>
    <definedName name="плдполд" localSheetId="9">#REF!</definedName>
    <definedName name="плдполд">#REF!</definedName>
    <definedName name="плодолд" localSheetId="9">#REF!</definedName>
    <definedName name="плодолд">#REF!</definedName>
    <definedName name="Площадь" localSheetId="9">#REF!</definedName>
    <definedName name="Площадь">#REF!</definedName>
    <definedName name="Площадь_нелинейных_объектов" localSheetId="9">#REF!</definedName>
    <definedName name="Площадь_нелинейных_объектов">#REF!</definedName>
    <definedName name="Площадь_планшетов" localSheetId="9">#REF!</definedName>
    <definedName name="Площадь_планшетов">#REF!</definedName>
    <definedName name="плп" localSheetId="9">[7]топография!#REF!</definedName>
    <definedName name="плп">[7]топография!#REF!</definedName>
    <definedName name="плыа" localSheetId="9">#REF!</definedName>
    <definedName name="плыа">#REF!</definedName>
    <definedName name="плю" localSheetId="9">#REF!</definedName>
    <definedName name="плю">#REF!</definedName>
    <definedName name="пнр" localSheetId="9">#REF!</definedName>
    <definedName name="пнр">#REF!</definedName>
    <definedName name="по" localSheetId="9">#REF!</definedName>
    <definedName name="по">#REF!</definedName>
    <definedName name="пов" localSheetId="9">#REF!</definedName>
    <definedName name="пов">#REF!</definedName>
    <definedName name="Подгон" localSheetId="9">#REF!</definedName>
    <definedName name="Подгон">#REF!</definedName>
    <definedName name="подлжддлджд" localSheetId="9">#REF!</definedName>
    <definedName name="подлжддлджд">#REF!</definedName>
    <definedName name="ПодрядДолжн">[38]ОбмОбслЗемОд!$F$67</definedName>
    <definedName name="ПодрядИмя">[38]ОбмОбслЗемОд!$H$69</definedName>
    <definedName name="Подрядчик">[38]ОбмОбслЗемОд!$A$7</definedName>
    <definedName name="подста" localSheetId="9">#REF!</definedName>
    <definedName name="подста">#REF!</definedName>
    <definedName name="Покупное_ПО" localSheetId="9">#REF!</definedName>
    <definedName name="Покупное_ПО">#REF!</definedName>
    <definedName name="Покупные" localSheetId="9">#REF!</definedName>
    <definedName name="Покупные">#REF!</definedName>
    <definedName name="Покупные_изделия" localSheetId="9">#REF!</definedName>
    <definedName name="Покупные_изделия">#REF!</definedName>
    <definedName name="полд" localSheetId="9">#REF!</definedName>
    <definedName name="полд">#REF!</definedName>
    <definedName name="Полевые" localSheetId="9">#REF!</definedName>
    <definedName name="Полевые">#REF!</definedName>
    <definedName name="попр" localSheetId="9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9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9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9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9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9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9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9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9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9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9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9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9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9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9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9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9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9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9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9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9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9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9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9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9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9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9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9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9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9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9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9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9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9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9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9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9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9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9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9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9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9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9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9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9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9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9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9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9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9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9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9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9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9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9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9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9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9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9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9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9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9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9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9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9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9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9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9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9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9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9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9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9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9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9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9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9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9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9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9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9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9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9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9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9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9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9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9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9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9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9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9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9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9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9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9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9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9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9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9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9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9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9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9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9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9">#REF!</definedName>
    <definedName name="Поправочные_коэффициенты_по_письму_Госстроя_от_25.12.90___9___8">#REF!</definedName>
    <definedName name="пордолд" localSheetId="9">#REF!</definedName>
    <definedName name="пордолд">#REF!</definedName>
    <definedName name="поток2" localSheetId="9">#REF!</definedName>
    <definedName name="поток2">#REF!</definedName>
    <definedName name="поып" localSheetId="9">[7]топография!#REF!</definedName>
    <definedName name="поып">[7]топография!#REF!</definedName>
    <definedName name="пп" localSheetId="9">#REF!</definedName>
    <definedName name="пп">#REF!</definedName>
    <definedName name="ппвьпр" localSheetId="9">#REF!</definedName>
    <definedName name="ппвьпр">#REF!</definedName>
    <definedName name="ппп" localSheetId="9">#REF!</definedName>
    <definedName name="ппп">#REF!</definedName>
    <definedName name="пппппппппппппппппп" localSheetId="9">#REF!</definedName>
    <definedName name="пппппппппппппппппп">#REF!</definedName>
    <definedName name="пппппппппппппппппппппппа" localSheetId="9">#REF!</definedName>
    <definedName name="пппппппппппппппппппппппа">#REF!</definedName>
    <definedName name="ппр" localSheetId="9">#REF!</definedName>
    <definedName name="ппр">#REF!</definedName>
    <definedName name="ПР" localSheetId="9">#REF!</definedName>
    <definedName name="ПР">#REF!</definedName>
    <definedName name="правоп" localSheetId="9">#REF!</definedName>
    <definedName name="правоп">#REF!</definedName>
    <definedName name="прайс">[60]ВПР!$G$3:$H$19</definedName>
    <definedName name="прасптвпотсат" localSheetId="9">#REF!</definedName>
    <definedName name="прасптвпотсат">#REF!</definedName>
    <definedName name="прд" localSheetId="9">#REF!</definedName>
    <definedName name="прд">#REF!</definedName>
    <definedName name="прдо" localSheetId="9">#REF!</definedName>
    <definedName name="прдо">#REF!</definedName>
    <definedName name="прер" localSheetId="9">#REF!</definedName>
    <definedName name="прер">#REF!</definedName>
    <definedName name="прибыль" localSheetId="9">#REF!</definedName>
    <definedName name="прибыль">#REF!</definedName>
    <definedName name="прив" localSheetId="9">#REF!</definedName>
    <definedName name="прив">#REF!</definedName>
    <definedName name="Прикладное_ПО" localSheetId="9">#REF!</definedName>
    <definedName name="Прикладное_ПО">#REF!</definedName>
    <definedName name="Прилож" localSheetId="9">#REF!</definedName>
    <definedName name="Прилож">#REF!</definedName>
    <definedName name="Приморский_край" localSheetId="9">#REF!</definedName>
    <definedName name="Приморский_край">#REF!</definedName>
    <definedName name="Приморский_край_1" localSheetId="9">#REF!</definedName>
    <definedName name="Приморский_край_1">#REF!</definedName>
    <definedName name="приоыурволгрыудвцошдущо123564864" localSheetId="9">#REF!</definedName>
    <definedName name="приоыурволгрыудвцошдущо123564864">#REF!</definedName>
    <definedName name="припЛОУАРТОТУ4ЭЦклэ_" localSheetId="9">#REF!</definedName>
    <definedName name="припЛОУАРТОТУ4ЭЦклэ_">#REF!</definedName>
    <definedName name="прл" localSheetId="9">#REF!</definedName>
    <definedName name="прл">#REF!</definedName>
    <definedName name="прлв" localSheetId="9">#REF!</definedName>
    <definedName name="прлв">#REF!</definedName>
    <definedName name="прлвпрл" localSheetId="9">#REF!</definedName>
    <definedName name="прлвпрл">#REF!</definedName>
    <definedName name="прлпврл" localSheetId="9">#REF!</definedName>
    <definedName name="прлпврл">#REF!</definedName>
    <definedName name="прлпр" localSheetId="9">#REF!</definedName>
    <definedName name="прлпр">#REF!</definedName>
    <definedName name="прльп" localSheetId="9">#REF!</definedName>
    <definedName name="прльп">#REF!</definedName>
    <definedName name="про" localSheetId="9">#REF!</definedName>
    <definedName name="про">#REF!</definedName>
    <definedName name="пробная" localSheetId="9">#REF!</definedName>
    <definedName name="пробная">#REF!</definedName>
    <definedName name="Проверил" localSheetId="9">#REF!</definedName>
    <definedName name="Проверил">#REF!</definedName>
    <definedName name="провпо" localSheetId="9">#REF!</definedName>
    <definedName name="провпо">#REF!</definedName>
    <definedName name="проект" localSheetId="9">#REF!</definedName>
    <definedName name="проект">#REF!</definedName>
    <definedName name="проенра0" localSheetId="9">#REF!</definedName>
    <definedName name="проенра0">#REF!</definedName>
    <definedName name="пролоддошщ" localSheetId="9">#REF!</definedName>
    <definedName name="пролоддошщ">#REF!</definedName>
    <definedName name="промбез" localSheetId="9">[61]топография!#REF!</definedName>
    <definedName name="промбез">[61]топография!#REF!</definedName>
    <definedName name="Промбезоп" localSheetId="9">#REF!</definedName>
    <definedName name="Промбезоп">#REF!</definedName>
    <definedName name="Промышленная" localSheetId="9">#REF!</definedName>
    <definedName name="Промышленная">#REF!</definedName>
    <definedName name="пропо" localSheetId="9">[17]топография!#REF!</definedName>
    <definedName name="пропо">[17]топография!#REF!</definedName>
    <definedName name="пропр" localSheetId="9">#REF!</definedName>
    <definedName name="пропр">#REF!</definedName>
    <definedName name="ПРОСТОАЛУОЮ" localSheetId="9">#REF!</definedName>
    <definedName name="ПРОСТОАЛУОЮ">#REF!</definedName>
    <definedName name="протоколРМВК" localSheetId="9">#REF!</definedName>
    <definedName name="протоколРМВК">#REF!</definedName>
    <definedName name="прочие" localSheetId="9">#REF!</definedName>
    <definedName name="прочие">#REF!</definedName>
    <definedName name="Прочие_затраты_в_базисных_ценах" localSheetId="9">#REF!</definedName>
    <definedName name="Прочие_затраты_в_базисных_ценах">#REF!</definedName>
    <definedName name="Прочие_затраты_в_текущих_ценах" localSheetId="9">'[42]Переменные и константы'!#REF!</definedName>
    <definedName name="Прочие_затраты_в_текущих_ценах">#REF!</definedName>
    <definedName name="Прочие_затраты_в_текущих_ценах_по_ресурсному_расчету" localSheetId="9">'[42]Переменные и константы'!#REF!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9">'[42]Переменные и константы'!#REF!</definedName>
    <definedName name="Прочие_затраты_в_текущих_ценах_после_применения_индексов">#REF!</definedName>
    <definedName name="Прочие_работы" localSheetId="9">#REF!</definedName>
    <definedName name="Прочие_работы">#REF!</definedName>
    <definedName name="прп" localSheetId="9">[17]топография!#REF!</definedName>
    <definedName name="прп">[17]топография!#REF!</definedName>
    <definedName name="прпр" localSheetId="9">[25]Коэфф1.!#REF!</definedName>
    <definedName name="прпр">[25]Коэфф1.!#REF!</definedName>
    <definedName name="прпр_1" localSheetId="9">#REF!</definedName>
    <definedName name="прпр_1">#REF!</definedName>
    <definedName name="ПрПС" localSheetId="9">#REF!</definedName>
    <definedName name="ПрПС">#REF!</definedName>
    <definedName name="прр" localSheetId="9">[6]мсн!#REF!</definedName>
    <definedName name="прр">[6]мсн!#REF!</definedName>
    <definedName name="пртпр" localSheetId="9">#REF!</definedName>
    <definedName name="пртпр">#REF!</definedName>
    <definedName name="прч" localSheetId="9">#REF!</definedName>
    <definedName name="прч">#REF!</definedName>
    <definedName name="ПРЧ_Ф3">[56]СЗ!$G$34</definedName>
    <definedName name="прь" localSheetId="9">#REF!</definedName>
    <definedName name="прь">#REF!</definedName>
    <definedName name="прьв" localSheetId="9">#REF!</definedName>
    <definedName name="прьв">#REF!</definedName>
    <definedName name="прьвпрь" localSheetId="9">[7]топография!#REF!</definedName>
    <definedName name="прьвпрь">[7]топография!#REF!</definedName>
    <definedName name="прьто" localSheetId="9">#REF!</definedName>
    <definedName name="прьто">#REF!</definedName>
    <definedName name="пс" localSheetId="9">#REF!</definedName>
    <definedName name="пс">#REF!</definedName>
    <definedName name="пс40" localSheetId="9">#REF!</definedName>
    <definedName name="пс40">#REF!</definedName>
    <definedName name="Псковская_область" localSheetId="9">#REF!</definedName>
    <definedName name="Псковская_область">#REF!</definedName>
    <definedName name="псрл" localSheetId="9">#REF!</definedName>
    <definedName name="псрл">#REF!</definedName>
    <definedName name="пусконаладка" localSheetId="9">#REF!</definedName>
    <definedName name="пусконаладка">#REF!</definedName>
    <definedName name="пшждю" localSheetId="9">#REF!</definedName>
    <definedName name="пшждю">#REF!</definedName>
    <definedName name="пьбю" localSheetId="9">#REF!</definedName>
    <definedName name="пьбю">#REF!</definedName>
    <definedName name="пьюию" localSheetId="9">#REF!</definedName>
    <definedName name="пьюию">#REF!</definedName>
    <definedName name="пятый" localSheetId="9">#REF!</definedName>
    <definedName name="пятый">#REF!</definedName>
    <definedName name="р" localSheetId="9">#REF!</definedName>
    <definedName name="р">#REF!</definedName>
    <definedName name="рабдень">'[37]Расчет работы'!$G$2</definedName>
    <definedName name="Работа1" localSheetId="9">#REF!</definedName>
    <definedName name="Работа1">#REF!</definedName>
    <definedName name="Работа10" localSheetId="9">#REF!</definedName>
    <definedName name="Работа10">#REF!</definedName>
    <definedName name="Работа11" localSheetId="9">#REF!</definedName>
    <definedName name="Работа11">#REF!</definedName>
    <definedName name="Работа12" localSheetId="9">#REF!</definedName>
    <definedName name="Работа12">#REF!</definedName>
    <definedName name="Работа13" localSheetId="9">#REF!</definedName>
    <definedName name="Работа13">#REF!</definedName>
    <definedName name="Работа14" localSheetId="9">#REF!</definedName>
    <definedName name="Работа14">#REF!</definedName>
    <definedName name="Работа15" localSheetId="9">#REF!</definedName>
    <definedName name="Работа15">#REF!</definedName>
    <definedName name="Работа16" localSheetId="9">#REF!</definedName>
    <definedName name="Работа16">#REF!</definedName>
    <definedName name="Работа17" localSheetId="9">#REF!</definedName>
    <definedName name="Работа17">#REF!</definedName>
    <definedName name="Работа18" localSheetId="9">#REF!</definedName>
    <definedName name="Работа18">#REF!</definedName>
    <definedName name="Работа19" localSheetId="9">#REF!</definedName>
    <definedName name="Работа19">#REF!</definedName>
    <definedName name="Работа2" localSheetId="9">#REF!</definedName>
    <definedName name="Работа2">#REF!</definedName>
    <definedName name="Работа20" localSheetId="9">#REF!</definedName>
    <definedName name="Работа20">#REF!</definedName>
    <definedName name="Работа21" localSheetId="9">#REF!</definedName>
    <definedName name="Работа21">#REF!</definedName>
    <definedName name="Работа22" localSheetId="9">#REF!</definedName>
    <definedName name="Работа22">#REF!</definedName>
    <definedName name="Работа23" localSheetId="9">#REF!</definedName>
    <definedName name="Работа23">#REF!</definedName>
    <definedName name="Работа24" localSheetId="9">#REF!</definedName>
    <definedName name="Работа24">#REF!</definedName>
    <definedName name="Работа25" localSheetId="9">#REF!</definedName>
    <definedName name="Работа25">#REF!</definedName>
    <definedName name="Работа26" localSheetId="9">#REF!</definedName>
    <definedName name="Работа26">#REF!</definedName>
    <definedName name="Работа27" localSheetId="9">#REF!</definedName>
    <definedName name="Работа27">#REF!</definedName>
    <definedName name="Работа28" localSheetId="9">#REF!</definedName>
    <definedName name="Работа28">#REF!</definedName>
    <definedName name="Работа29" localSheetId="9">#REF!</definedName>
    <definedName name="Работа29">#REF!</definedName>
    <definedName name="Работа3" localSheetId="9">#REF!</definedName>
    <definedName name="Работа3">#REF!</definedName>
    <definedName name="Работа30" localSheetId="9">#REF!</definedName>
    <definedName name="Работа30">#REF!</definedName>
    <definedName name="Работа31" localSheetId="9">#REF!</definedName>
    <definedName name="Работа31">#REF!</definedName>
    <definedName name="Работа32" localSheetId="9">#REF!</definedName>
    <definedName name="Работа32">#REF!</definedName>
    <definedName name="Работа33" localSheetId="9">#REF!</definedName>
    <definedName name="Работа33">#REF!</definedName>
    <definedName name="Работа34" localSheetId="9">#REF!</definedName>
    <definedName name="Работа34">#REF!</definedName>
    <definedName name="Работа35" localSheetId="9">#REF!</definedName>
    <definedName name="Работа35">#REF!</definedName>
    <definedName name="Работа36" localSheetId="9">#REF!</definedName>
    <definedName name="Работа36">#REF!</definedName>
    <definedName name="Работа37" localSheetId="9">#REF!</definedName>
    <definedName name="Работа37">#REF!</definedName>
    <definedName name="Работа38" localSheetId="9">#REF!</definedName>
    <definedName name="Работа38">#REF!</definedName>
    <definedName name="Работа39" localSheetId="9">#REF!</definedName>
    <definedName name="Работа39">#REF!</definedName>
    <definedName name="Работа4" localSheetId="9">#REF!</definedName>
    <definedName name="Работа4">#REF!</definedName>
    <definedName name="Работа40" localSheetId="9">#REF!</definedName>
    <definedName name="Работа40">#REF!</definedName>
    <definedName name="Работа41" localSheetId="9">#REF!</definedName>
    <definedName name="Работа41">#REF!</definedName>
    <definedName name="Работа42" localSheetId="9">#REF!</definedName>
    <definedName name="Работа42">#REF!</definedName>
    <definedName name="Работа43" localSheetId="9">#REF!</definedName>
    <definedName name="Работа43">#REF!</definedName>
    <definedName name="Работа44" localSheetId="9">#REF!</definedName>
    <definedName name="Работа44">#REF!</definedName>
    <definedName name="Работа45" localSheetId="9">#REF!</definedName>
    <definedName name="Работа45">#REF!</definedName>
    <definedName name="Работа46" localSheetId="9">#REF!</definedName>
    <definedName name="Работа46">#REF!</definedName>
    <definedName name="Работа47" localSheetId="9">#REF!</definedName>
    <definedName name="Работа47">#REF!</definedName>
    <definedName name="Работа48" localSheetId="9">#REF!</definedName>
    <definedName name="Работа48">#REF!</definedName>
    <definedName name="Работа49" localSheetId="9">#REF!</definedName>
    <definedName name="Работа49">#REF!</definedName>
    <definedName name="Работа5" localSheetId="9">#REF!</definedName>
    <definedName name="Работа5">#REF!</definedName>
    <definedName name="Работа50" localSheetId="9">#REF!</definedName>
    <definedName name="Работа50">#REF!</definedName>
    <definedName name="Работа51" localSheetId="9">#REF!</definedName>
    <definedName name="Работа51">#REF!</definedName>
    <definedName name="Работа52" localSheetId="9">#REF!</definedName>
    <definedName name="Работа52">#REF!</definedName>
    <definedName name="Работа53" localSheetId="9">#REF!</definedName>
    <definedName name="Работа53">#REF!</definedName>
    <definedName name="Работа54" localSheetId="9">#REF!</definedName>
    <definedName name="Работа54">#REF!</definedName>
    <definedName name="Работа55" localSheetId="9">#REF!</definedName>
    <definedName name="Работа55">#REF!</definedName>
    <definedName name="Работа56" localSheetId="9">#REF!</definedName>
    <definedName name="Работа56">#REF!</definedName>
    <definedName name="Работа57" localSheetId="9">#REF!</definedName>
    <definedName name="Работа57">#REF!</definedName>
    <definedName name="Работа58" localSheetId="9">#REF!</definedName>
    <definedName name="Работа58">#REF!</definedName>
    <definedName name="Работа59" localSheetId="9">#REF!</definedName>
    <definedName name="Работа59">#REF!</definedName>
    <definedName name="Работа6" localSheetId="9">#REF!</definedName>
    <definedName name="Работа6">#REF!</definedName>
    <definedName name="Работа60" localSheetId="9">#REF!</definedName>
    <definedName name="Работа60">#REF!</definedName>
    <definedName name="Работа7" localSheetId="9">#REF!</definedName>
    <definedName name="Работа7">#REF!</definedName>
    <definedName name="Работа8" localSheetId="9">#REF!</definedName>
    <definedName name="Работа8">#REF!</definedName>
    <definedName name="Работа9" localSheetId="9">#REF!</definedName>
    <definedName name="Работа9">#REF!</definedName>
    <definedName name="Разработка" localSheetId="9">#REF!</definedName>
    <definedName name="Разработка">#REF!</definedName>
    <definedName name="Разработка_" localSheetId="9">#REF!</definedName>
    <definedName name="Разработка_">#REF!</definedName>
    <definedName name="Районный_к_т_к_ЗП" localSheetId="9">'[42]Переменные и константы'!#REF!</definedName>
    <definedName name="Районный_к_т_к_ЗП">#REF!</definedName>
    <definedName name="Районный_к_т_к_ЗП_по_ресурсному_расчету" localSheetId="9">'[42]Переменные и константы'!#REF!</definedName>
    <definedName name="Районный_к_т_к_ЗП_по_ресурсному_расчету">#REF!</definedName>
    <definedName name="раоб" localSheetId="9">#REF!</definedName>
    <definedName name="раоб">#REF!</definedName>
    <definedName name="раобароб" localSheetId="9">#REF!</definedName>
    <definedName name="раобароб">#REF!</definedName>
    <definedName name="раобь" localSheetId="9">#REF!</definedName>
    <definedName name="раобь">#REF!</definedName>
    <definedName name="раолао" localSheetId="9">#REF!</definedName>
    <definedName name="раолао">#REF!</definedName>
    <definedName name="Рас">[62]Справка!$L$3:$L$8</definedName>
    <definedName name="расет" localSheetId="9">#REF!</definedName>
    <definedName name="расет">#REF!</definedName>
    <definedName name="расчет" localSheetId="9">#REF!</definedName>
    <definedName name="расчет">#REF!</definedName>
    <definedName name="рбтмь" localSheetId="9">#REF!</definedName>
    <definedName name="рбтмь">#REF!</definedName>
    <definedName name="рг" localSheetId="9">[9]топография!#REF!</definedName>
    <definedName name="рг">[9]топография!#REF!</definedName>
    <definedName name="ргл" localSheetId="9">#REF!</definedName>
    <definedName name="ргл">#REF!</definedName>
    <definedName name="РД" localSheetId="9">#REF!</definedName>
    <definedName name="РД">#REF!</definedName>
    <definedName name="рдп" localSheetId="9">#REF!</definedName>
    <definedName name="рдп">#REF!</definedName>
    <definedName name="ре" localSheetId="9">#REF!</definedName>
    <definedName name="ре">#REF!</definedName>
    <definedName name="Регистрационный_номер_группы_строек" localSheetId="9">#REF!</definedName>
    <definedName name="Регистрационный_номер_группы_строек">#REF!</definedName>
    <definedName name="Регистрационный_номер_локальной_сметы" localSheetId="9">#REF!</definedName>
    <definedName name="Регистрационный_номер_локальной_сметы">#REF!</definedName>
    <definedName name="Регистрационный_номер_объекта" localSheetId="9">#REF!</definedName>
    <definedName name="Регистрационный_номер_объекта">#REF!</definedName>
    <definedName name="Регистрационный_номер_объектной_сметы" localSheetId="9">#REF!</definedName>
    <definedName name="Регистрационный_номер_объектной_сметы">#REF!</definedName>
    <definedName name="Регистрационный_номер_очереди" localSheetId="9">#REF!</definedName>
    <definedName name="Регистрационный_номер_очереди">#REF!</definedName>
    <definedName name="Регистрационный_номер_пускового_комплекса" localSheetId="9">#REF!</definedName>
    <definedName name="Регистрационный_номер_пускового_комплекса">#REF!</definedName>
    <definedName name="Регистрационный_номер_сводного_сметного_расчета" localSheetId="9">#REF!</definedName>
    <definedName name="Регистрационный_номер_сводного_сметного_расчета">#REF!</definedName>
    <definedName name="Регистрационный_номер_стройки" localSheetId="9">#REF!</definedName>
    <definedName name="Регистрационный_номер_стройки">#REF!</definedName>
    <definedName name="Республика_Адыгея" localSheetId="9">#REF!</definedName>
    <definedName name="Республика_Адыгея">#REF!</definedName>
    <definedName name="Республика_Алтай" localSheetId="9">#REF!</definedName>
    <definedName name="Республика_Алтай">#REF!</definedName>
    <definedName name="Республика_Алтай_1" localSheetId="9">#REF!</definedName>
    <definedName name="Республика_Алтай_1">#REF!</definedName>
    <definedName name="Республика_Башкортостан" localSheetId="9">#REF!</definedName>
    <definedName name="Республика_Башкортостан">#REF!</definedName>
    <definedName name="Республика_Башкортостан_1" localSheetId="9">#REF!</definedName>
    <definedName name="Республика_Башкортостан_1">#REF!</definedName>
    <definedName name="Республика_Бурятия" localSheetId="9">#REF!</definedName>
    <definedName name="Республика_Бурятия">#REF!</definedName>
    <definedName name="Республика_Бурятия_1" localSheetId="9">#REF!</definedName>
    <definedName name="Республика_Бурятия_1">#REF!</definedName>
    <definedName name="Республика_Дагестан" localSheetId="9">#REF!</definedName>
    <definedName name="Республика_Дагестан">#REF!</definedName>
    <definedName name="Республика_Ингушетия" localSheetId="9">#REF!</definedName>
    <definedName name="Республика_Ингушетия">#REF!</definedName>
    <definedName name="Республика_Калмыкия" localSheetId="9">#REF!</definedName>
    <definedName name="Республика_Калмыкия">#REF!</definedName>
    <definedName name="Республика_Карелия" localSheetId="9">#REF!</definedName>
    <definedName name="Республика_Карелия">#REF!</definedName>
    <definedName name="Республика_Карелия_1" localSheetId="9">#REF!</definedName>
    <definedName name="Республика_Карелия_1">#REF!</definedName>
    <definedName name="Республика_Коми" localSheetId="9">#REF!</definedName>
    <definedName name="Республика_Коми">#REF!</definedName>
    <definedName name="Республика_Коми_1" localSheetId="9">#REF!</definedName>
    <definedName name="Республика_Коми_1">#REF!</definedName>
    <definedName name="Республика_Марий_Эл" localSheetId="9">#REF!</definedName>
    <definedName name="Республика_Марий_Эл">#REF!</definedName>
    <definedName name="Республика_Мордовия" localSheetId="9">#REF!</definedName>
    <definedName name="Республика_Мордовия">#REF!</definedName>
    <definedName name="Республика_Саха__Якутия" localSheetId="9">#REF!</definedName>
    <definedName name="Республика_Саха__Якутия">#REF!</definedName>
    <definedName name="Республика_Саха__Якутия_1" localSheetId="9">#REF!</definedName>
    <definedName name="Республика_Саха__Якутия_1">#REF!</definedName>
    <definedName name="Республика_Северная_Осетия___Алания" localSheetId="9">#REF!</definedName>
    <definedName name="Республика_Северная_Осетия___Алания">#REF!</definedName>
    <definedName name="Республика_Татарстан__Татарстан" localSheetId="9">#REF!</definedName>
    <definedName name="Республика_Татарстан__Татарстан">#REF!</definedName>
    <definedName name="Республика_Татарстан__Татарстан_1" localSheetId="9">#REF!</definedName>
    <definedName name="Республика_Татарстан__Татарстан_1">#REF!</definedName>
    <definedName name="Республика_Тыва" localSheetId="9">#REF!</definedName>
    <definedName name="Республика_Тыва">#REF!</definedName>
    <definedName name="Республика_Тыва_1" localSheetId="9">#REF!</definedName>
    <definedName name="Республика_Тыва_1">#REF!</definedName>
    <definedName name="Республика_Хакасия" localSheetId="9">#REF!</definedName>
    <definedName name="Республика_Хакасия">#REF!</definedName>
    <definedName name="Рж" localSheetId="9">#REF!</definedName>
    <definedName name="Рж">#REF!</definedName>
    <definedName name="РЗАПС">[63]Справка!$L$3:$L$8</definedName>
    <definedName name="рл" localSheetId="9">[26]топография!#REF!</definedName>
    <definedName name="рл">[26]топография!#REF!</definedName>
    <definedName name="рлвро" localSheetId="9">#REF!</definedName>
    <definedName name="рлвро">#REF!</definedName>
    <definedName name="рлд" localSheetId="9">#REF!</definedName>
    <definedName name="рлд">#REF!</definedName>
    <definedName name="рлдг" localSheetId="9">#REF!</definedName>
    <definedName name="рлдг">#REF!</definedName>
    <definedName name="рнгрлш" localSheetId="9">#REF!</definedName>
    <definedName name="рнгрлш">#REF!</definedName>
    <definedName name="ро" localSheetId="9">#REF!</definedName>
    <definedName name="ро">#REF!</definedName>
    <definedName name="ровро" localSheetId="9">#REF!</definedName>
    <definedName name="ровро">#REF!</definedName>
    <definedName name="родарод" localSheetId="9">#REF!</definedName>
    <definedName name="родарод">#REF!</definedName>
    <definedName name="рож" localSheetId="9">#REF!</definedName>
    <definedName name="рож">#REF!</definedName>
    <definedName name="рол" localSheetId="9">[24]топография!#REF!</definedName>
    <definedName name="рол">[24]топография!#REF!</definedName>
    <definedName name="роло" localSheetId="9">#REF!</definedName>
    <definedName name="роло">#REF!</definedName>
    <definedName name="ролодод" localSheetId="9">#REF!</definedName>
    <definedName name="ролодод">#REF!</definedName>
    <definedName name="ропгнлпеглн" localSheetId="9">#REF!</definedName>
    <definedName name="ропгнлпеглн">#REF!</definedName>
    <definedName name="Ростовская_область" localSheetId="9">#REF!</definedName>
    <definedName name="Ростовская_область">#REF!</definedName>
    <definedName name="рпачрпч" localSheetId="9">#REF!</definedName>
    <definedName name="рпачрпч">#REF!</definedName>
    <definedName name="рпв" localSheetId="9">#REF!</definedName>
    <definedName name="рпв">#REF!</definedName>
    <definedName name="рплрл" localSheetId="9">#REF!</definedName>
    <definedName name="рплрл">#REF!</definedName>
    <definedName name="рповпр" localSheetId="9">#REF!</definedName>
    <definedName name="рповпр">#REF!</definedName>
    <definedName name="рповр" localSheetId="9">#REF!</definedName>
    <definedName name="рповр">#REF!</definedName>
    <definedName name="рпьрь" localSheetId="9">#REF!</definedName>
    <definedName name="рпьрь">#REF!</definedName>
    <definedName name="ррр" localSheetId="9">#REF!</definedName>
    <definedName name="ррр">#REF!</definedName>
    <definedName name="ррюбр" localSheetId="9">#REF!</definedName>
    <definedName name="ррюбр">#REF!</definedName>
    <definedName name="ртип" localSheetId="9">#REF!</definedName>
    <definedName name="ртип">#REF!</definedName>
    <definedName name="руе" localSheetId="9">#REF!</definedName>
    <definedName name="руе">#REF!</definedName>
    <definedName name="Руководитель" localSheetId="9">#REF!</definedName>
    <definedName name="Руководитель">#REF!</definedName>
    <definedName name="ручей" localSheetId="9">#REF!</definedName>
    <definedName name="ручей">#REF!</definedName>
    <definedName name="рыар" localSheetId="9">[7]топография!#REF!</definedName>
    <definedName name="рыар">[7]топография!#REF!</definedName>
    <definedName name="Рязанская_область" localSheetId="9">#REF!</definedName>
    <definedName name="Рязанская_область">#REF!</definedName>
    <definedName name="ряпр" localSheetId="9">[7]топография!#REF!</definedName>
    <definedName name="ряпр">[7]топография!#REF!</definedName>
    <definedName name="с" localSheetId="9">#REF!</definedName>
    <definedName name="с">#REF!</definedName>
    <definedName name="с199999999999999999999999999" localSheetId="9">#REF!</definedName>
    <definedName name="с199999999999999999999999999">#REF!</definedName>
    <definedName name="с3" localSheetId="9">#REF!</definedName>
    <definedName name="с3">#REF!</definedName>
    <definedName name="с4" localSheetId="9">#REF!</definedName>
    <definedName name="с4">#REF!</definedName>
    <definedName name="с5" localSheetId="9">#REF!</definedName>
    <definedName name="с5">#REF!</definedName>
    <definedName name="с8" localSheetId="9">#REF!</definedName>
    <definedName name="с8">#REF!</definedName>
    <definedName name="саа" localSheetId="9">#REF!</definedName>
    <definedName name="саа">#REF!</definedName>
    <definedName name="Самарская_область" localSheetId="9">#REF!</definedName>
    <definedName name="Самарская_область">#REF!</definedName>
    <definedName name="Саратовская_область" localSheetId="9">#REF!</definedName>
    <definedName name="Саратовская_область">#REF!</definedName>
    <definedName name="сарсвралош" localSheetId="9">#REF!</definedName>
    <definedName name="сарсвралош">#REF!</definedName>
    <definedName name="Сахалинская_область" localSheetId="9">#REF!</definedName>
    <definedName name="Сахалинская_область">#REF!</definedName>
    <definedName name="Сахалинская_область_1" localSheetId="9">#REF!</definedName>
    <definedName name="Сахалинская_область_1">#REF!</definedName>
    <definedName name="св1" localSheetId="9">[64]топография!#REF!</definedName>
    <definedName name="св1">[64]топография!#REF!</definedName>
    <definedName name="Свердловская_область" localSheetId="9">#REF!</definedName>
    <definedName name="Свердловская_область">#REF!</definedName>
    <definedName name="Свердловская_область_1" localSheetId="9">#REF!</definedName>
    <definedName name="Свердловская_область_1">#REF!</definedName>
    <definedName name="свод1" localSheetId="9">[65]топография!#REF!</definedName>
    <definedName name="свод1">[65]топография!#REF!</definedName>
    <definedName name="Сводка" localSheetId="9">#REF!</definedName>
    <definedName name="Сводка">#REF!</definedName>
    <definedName name="сврд" localSheetId="9">[65]топография!#REF!</definedName>
    <definedName name="сврд">[65]топография!#REF!</definedName>
    <definedName name="СД" localSheetId="9">[6]мсн!#REF!</definedName>
    <definedName name="СД">[6]мсн!#REF!</definedName>
    <definedName name="Семь" localSheetId="9">#REF!</definedName>
    <definedName name="Семь">#REF!</definedName>
    <definedName name="Сервис" localSheetId="9">#REF!</definedName>
    <definedName name="Сервис">#REF!</definedName>
    <definedName name="Сервис_Всего" localSheetId="9">'[25]Прайс лист'!#REF!</definedName>
    <definedName name="Сервис_Всего">'[25]Прайс лист'!#REF!</definedName>
    <definedName name="Сервис_Всего_1" localSheetId="9">#REF!</definedName>
    <definedName name="Сервис_Всего_1">#REF!</definedName>
    <definedName name="Сервисное_оборудование" localSheetId="9">[25]Коэфф1.!#REF!</definedName>
    <definedName name="Сервисное_оборудование">[25]Коэфф1.!#REF!</definedName>
    <definedName name="Сервисное_оборудование_1" localSheetId="9">#REF!</definedName>
    <definedName name="Сервисное_оборудование_1">#REF!</definedName>
    <definedName name="слон">'[27]ЛЧ Р'!$C$55:$H$62</definedName>
    <definedName name="см" localSheetId="9">#REF!</definedName>
    <definedName name="см">#REF!</definedName>
    <definedName name="см1" localSheetId="9">#REF!</definedName>
    <definedName name="см1">#REF!</definedName>
    <definedName name="См7" localSheetId="9">#REF!</definedName>
    <definedName name="См7">#REF!</definedName>
    <definedName name="СМА" localSheetId="9">[15]топография!#REF!</definedName>
    <definedName name="СМА">[15]топография!#REF!</definedName>
    <definedName name="смета" localSheetId="9">#REF!</definedName>
    <definedName name="смета">#REF!</definedName>
    <definedName name="смета1" localSheetId="9">#REF!</definedName>
    <definedName name="смета1">#REF!</definedName>
    <definedName name="Сметная_стоимость_в_базисных_ценах" localSheetId="9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9">'[42]Переменные и константы'!#REF!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9">#REF!</definedName>
    <definedName name="Сметная_стоимость_по_ресурсному_расчету">#REF!</definedName>
    <definedName name="СМеточка" localSheetId="9">#REF!</definedName>
    <definedName name="СМеточка">#REF!</definedName>
    <definedName name="сми" localSheetId="9">#REF!</definedName>
    <definedName name="сми">#REF!</definedName>
    <definedName name="смиь" localSheetId="9">#REF!</definedName>
    <definedName name="смиь">#REF!</definedName>
    <definedName name="Смоленская_область" localSheetId="9">#REF!</definedName>
    <definedName name="Смоленская_область">#REF!</definedName>
    <definedName name="смр" localSheetId="9">#REF!</definedName>
    <definedName name="смр">#REF!</definedName>
    <definedName name="СМР_Ф3">[56]СЗ!$E$34</definedName>
    <definedName name="смт" localSheetId="9">#REF!</definedName>
    <definedName name="смт">#REF!</definedName>
    <definedName name="Согласование" localSheetId="9">#REF!</definedName>
    <definedName name="Согласование">#REF!</definedName>
    <definedName name="соп" localSheetId="9">#REF!</definedName>
    <definedName name="соп">#REF!</definedName>
    <definedName name="сос" localSheetId="9">#REF!</definedName>
    <definedName name="сос">#REF!</definedName>
    <definedName name="Составил" localSheetId="9">'[4]Таблица 4 АСУТП'!$B$106:$B$108</definedName>
    <definedName name="Составил">#REF!</definedName>
    <definedName name="Составитель" localSheetId="9">#REF!</definedName>
    <definedName name="Составитель">#REF!</definedName>
    <definedName name="сот">{"","сто ","двести ","триста ","четыреста ","пятьсот ","шестьсот ","семьсот ","восемьсот ","девятьсот "}</definedName>
    <definedName name="СП1" localSheetId="9">[10]Обновление!#REF!</definedName>
    <definedName name="СП1">[10]Обновление!#REF!</definedName>
    <definedName name="спио" localSheetId="9">#REF!</definedName>
    <definedName name="спио">#REF!</definedName>
    <definedName name="список">[66]Списки!$A$1:$A$65536</definedName>
    <definedName name="спрь" localSheetId="9">[7]топография!#REF!</definedName>
    <definedName name="спрь">[7]топография!#REF!</definedName>
    <definedName name="срл" localSheetId="9">#REF!</definedName>
    <definedName name="срл">#REF!</definedName>
    <definedName name="срлдд" localSheetId="9">#REF!</definedName>
    <definedName name="срлдд">#REF!</definedName>
    <definedName name="срлрл" localSheetId="9">#REF!</definedName>
    <definedName name="срлрл">#REF!</definedName>
    <definedName name="срьрьс" localSheetId="9">#REF!</definedName>
    <definedName name="срьрьс">#REF!</definedName>
    <definedName name="ссс" localSheetId="9">#REF!</definedName>
    <definedName name="ссс">#REF!</definedName>
    <definedName name="сссс" localSheetId="9">#REF!</definedName>
    <definedName name="сссс">#REF!</definedName>
    <definedName name="Ставропольский_край" localSheetId="9">#REF!</definedName>
    <definedName name="Ставропольский_край">#REF!</definedName>
    <definedName name="СТАД">[44]Показатели!$A$79:$A$80</definedName>
    <definedName name="СТЕП">[44]Показатели!$B$85:$B$88</definedName>
    <definedName name="сто" localSheetId="9">'[67]8'!#REF!</definedName>
    <definedName name="сто">'[67]8'!#REF!</definedName>
    <definedName name="Стоимость" localSheetId="9">#REF!</definedName>
    <definedName name="Стоимость">#REF!</definedName>
    <definedName name="Стоимость_по_акту_выполненных_работ_в_базисных_ценах" localSheetId="9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9">#REF!</definedName>
    <definedName name="Стоимость_по_акту_выполненных_работ_при_ресурсном_расчете">#REF!</definedName>
    <definedName name="стороны">[68]Списки!$A$1:$A$440</definedName>
    <definedName name="Стр35" localSheetId="9">#REF!</definedName>
    <definedName name="Стр35">#REF!</definedName>
    <definedName name="Строительная_полоса" localSheetId="9">#REF!</definedName>
    <definedName name="Строительная_полоса">#REF!</definedName>
    <definedName name="Строительные_работы_в_базисных_ценах" localSheetId="9">#REF!</definedName>
    <definedName name="Строительные_работы_в_базисных_ценах">#REF!</definedName>
    <definedName name="Строительные_работы_в_текущих_ценах" localSheetId="9">'[42]Переменные и константы'!#REF!</definedName>
    <definedName name="Строительные_работы_в_текущих_ценах">#REF!</definedName>
    <definedName name="Строительные_работы_в_текущих_ценах_по_ресурсному_расчету" localSheetId="9">'[42]Переменные и константы'!#REF!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9">'[42]Переменные и константы'!#REF!</definedName>
    <definedName name="Строительные_работы_в_текущих_ценах_после_применения_индексов">#REF!</definedName>
    <definedName name="СтрПС">[63]Справка!$A$3:$A$31</definedName>
    <definedName name="Сургут">NA()</definedName>
    <definedName name="счьор" localSheetId="9">[7]топография!#REF!</definedName>
    <definedName name="счьор">[7]топография!#REF!</definedName>
    <definedName name="т" localSheetId="9">#REF!</definedName>
    <definedName name="т">#REF!</definedName>
    <definedName name="Тамбовская_область" localSheetId="9">#REF!</definedName>
    <definedName name="Тамбовская_область">#REF!</definedName>
    <definedName name="Тверская_область" localSheetId="9">#REF!</definedName>
    <definedName name="Тверская_область">#REF!</definedName>
    <definedName name="тегмине111" localSheetId="9">#REF!</definedName>
    <definedName name="тегмине111">#REF!</definedName>
    <definedName name="Территориальная_поправка_к_ТЕР" localSheetId="9">#REF!</definedName>
    <definedName name="Территориальная_поправка_к_ТЕР">#REF!</definedName>
    <definedName name="техник" localSheetId="9">#REF!</definedName>
    <definedName name="техник">#REF!</definedName>
    <definedName name="технич" localSheetId="9">#REF!</definedName>
    <definedName name="технич">#REF!</definedName>
    <definedName name="ТолкоМашЛаб" localSheetId="9">[38]СмМашБур!#REF!</definedName>
    <definedName name="ТолкоМашЛаб">[38]СмМашБур!#REF!</definedName>
    <definedName name="ТолькоМашБур" localSheetId="9">[38]СмМашБур!#REF!</definedName>
    <definedName name="ТолькоМашБур">[38]СмМашБур!#REF!</definedName>
    <definedName name="ТолькоРучБур" localSheetId="9">[38]СмРучБур!#REF!</definedName>
    <definedName name="ТолькоРучБур">[38]СмРучБур!#REF!</definedName>
    <definedName name="ТолькоРучЛаб">[38]СмРучБур!$K$39</definedName>
    <definedName name="Томская_область" localSheetId="9">#REF!</definedName>
    <definedName name="Томская_область">#REF!</definedName>
    <definedName name="Томская_область_1" localSheetId="9">#REF!</definedName>
    <definedName name="Томская_область_1">#REF!</definedName>
    <definedName name="топ1" localSheetId="9">#REF!</definedName>
    <definedName name="топ1">#REF!</definedName>
    <definedName name="топ2" localSheetId="9">#REF!</definedName>
    <definedName name="топ2">#REF!</definedName>
    <definedName name="топо" localSheetId="9">#REF!</definedName>
    <definedName name="топо">#REF!</definedName>
    <definedName name="топогр1" localSheetId="9">#REF!</definedName>
    <definedName name="топогр1">#REF!</definedName>
    <definedName name="топограф" localSheetId="9">#REF!</definedName>
    <definedName name="топограф">#REF!</definedName>
    <definedName name="третий" localSheetId="9">#REF!</definedName>
    <definedName name="третий">#REF!</definedName>
    <definedName name="третья_кат" localSheetId="9">#REF!</definedName>
    <definedName name="третья_кат">#REF!</definedName>
    <definedName name="трипмасвч" localSheetId="9">#REF!</definedName>
    <definedName name="трипмасвч">#REF!</definedName>
    <definedName name="трол" localSheetId="9">#REF!</definedName>
    <definedName name="трол">#REF!</definedName>
    <definedName name="Труд_механизаторов_по_акту_вып_работ_с_учетом_к_тов" localSheetId="9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9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9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9">#REF!</definedName>
    <definedName name="Трудоемкость_основных_рабочих_по_акту_выполненных_работ">#REF!</definedName>
    <definedName name="ТС1" localSheetId="9">#REF!</definedName>
    <definedName name="ТС1">#REF!</definedName>
    <definedName name="Тульская_область" localSheetId="9">#REF!</definedName>
    <definedName name="Тульская_область">#REF!</definedName>
    <definedName name="тыс" localSheetId="9">{0,"тысячz";1,"тысячаz";2,"тысячиz";5,"тысячz"}</definedName>
    <definedName name="тыс">{0,"тысяч ";1,"тысяча ";2,"тысячи ";5,"тысяч "}</definedName>
    <definedName name="тьбю" localSheetId="9">#REF!</definedName>
    <definedName name="тьбю">#REF!</definedName>
    <definedName name="тьтб" localSheetId="9">#REF!</definedName>
    <definedName name="тьтб">#REF!</definedName>
    <definedName name="тьюит" localSheetId="9">#REF!</definedName>
    <definedName name="тьюит">#REF!</definedName>
    <definedName name="Тюменская_область" localSheetId="9">#REF!</definedName>
    <definedName name="Тюменская_область">#REF!</definedName>
    <definedName name="Тюменская_область_1" localSheetId="9">#REF!</definedName>
    <definedName name="Тюменская_область_1">#REF!</definedName>
    <definedName name="убыль" localSheetId="9">#REF!</definedName>
    <definedName name="убыль">#REF!</definedName>
    <definedName name="уг" localSheetId="9">#REF!</definedName>
    <definedName name="уг">#REF!</definedName>
    <definedName name="Удмуртская_Республика" localSheetId="9">#REF!</definedName>
    <definedName name="Удмуртская_Республика">#REF!</definedName>
    <definedName name="Удмуртская_Республика_1" localSheetId="9">#REF!</definedName>
    <definedName name="Удмуртская_Республика_1">#REF!</definedName>
    <definedName name="уено" localSheetId="9">#REF!</definedName>
    <definedName name="уено">#REF!</definedName>
    <definedName name="уенонео" localSheetId="9">#REF!</definedName>
    <definedName name="уенонео">#REF!</definedName>
    <definedName name="уер" localSheetId="9">#REF!</definedName>
    <definedName name="уер">#REF!</definedName>
    <definedName name="уеро" localSheetId="9">#REF!</definedName>
    <definedName name="уеро">#REF!</definedName>
    <definedName name="уерор" localSheetId="9">#REF!</definedName>
    <definedName name="уерор">#REF!</definedName>
    <definedName name="ук" localSheetId="9">#REF!</definedName>
    <definedName name="ук">#REF!</definedName>
    <definedName name="уке" localSheetId="9">#REF!</definedName>
    <definedName name="уке">#REF!</definedName>
    <definedName name="укее" localSheetId="9">#REF!</definedName>
    <definedName name="укее">#REF!</definedName>
    <definedName name="укк_м" localSheetId="9">#REF!</definedName>
    <definedName name="укк_м">#REF!</definedName>
    <definedName name="Укрупненный_норматив_НР_для_расчета_в_текущих_ценах_и_ценах_2001г." localSheetId="9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9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9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9">#REF!</definedName>
    <definedName name="Укрупненный_норматив_СП_для_расчета_в_ценах_1984г.">#REF!</definedName>
    <definedName name="укц" localSheetId="9">#REF!</definedName>
    <definedName name="укц">#REF!</definedName>
    <definedName name="Ульяновская_область" localSheetId="9">#REF!</definedName>
    <definedName name="Ульяновская_область">#REF!</definedName>
    <definedName name="уне" localSheetId="9">#REF!</definedName>
    <definedName name="уне">#REF!</definedName>
    <definedName name="уно" localSheetId="9">#REF!</definedName>
    <definedName name="уно">#REF!</definedName>
    <definedName name="уо" localSheetId="9">#REF!</definedName>
    <definedName name="уо">#REF!</definedName>
    <definedName name="уое" localSheetId="9">#REF!</definedName>
    <definedName name="уое">#REF!</definedName>
    <definedName name="упр" localSheetId="9">[6]мсн!#REF!</definedName>
    <definedName name="упр">[6]мсн!#REF!</definedName>
    <definedName name="упроуо" localSheetId="9">#REF!</definedName>
    <definedName name="упроуо">#REF!</definedName>
    <definedName name="упрт" localSheetId="9">#REF!</definedName>
    <definedName name="упрт">#REF!</definedName>
    <definedName name="ур" localSheetId="9">#REF!</definedName>
    <definedName name="ур">#REF!</definedName>
    <definedName name="уре" localSheetId="9">#REF!</definedName>
    <definedName name="уре">#REF!</definedName>
    <definedName name="урк" localSheetId="9">#REF!</definedName>
    <definedName name="урк">#REF!</definedName>
    <definedName name="урн" localSheetId="9">#REF!</definedName>
    <definedName name="урн">#REF!</definedName>
    <definedName name="УРОВЕНЬ_ЦЕН">'[69]ОСР 01-01'!$B$27</definedName>
    <definedName name="УРОВЕНЬ_ЦЕН_ИТОГ">'[69]ОСР 01-01'!$B$22</definedName>
    <definedName name="уу" localSheetId="9">#REF!</definedName>
    <definedName name="уу">#REF!</definedName>
    <definedName name="уцуц" localSheetId="9">#REF!</definedName>
    <definedName name="уцуц">#REF!</definedName>
    <definedName name="Участок" localSheetId="9">#REF!</definedName>
    <definedName name="Участок">#REF!</definedName>
    <definedName name="ушщпгу" localSheetId="9">#REF!</definedName>
    <definedName name="ушщпгу">#REF!</definedName>
    <definedName name="ф" localSheetId="9">#REF!</definedName>
    <definedName name="ф">#REF!</definedName>
    <definedName name="ф1" localSheetId="9">#REF!</definedName>
    <definedName name="ф1">#REF!</definedName>
    <definedName name="Ф10">[44]Показатели!$B$57:$B$69</definedName>
    <definedName name="Ф100">[44]Показатели!$B$70:$B$71</definedName>
    <definedName name="Ф2">[44]Показатели!$B$5:$B$10</definedName>
    <definedName name="Ф5">[44]Показатели!$B$12:$B$18</definedName>
    <definedName name="Ф51">[44]Показатели!$B$19:$B$20</definedName>
    <definedName name="Ф6">[44]Показатели!$B$22:$B$25</definedName>
    <definedName name="Ф7">[44]Показатели!$B$27:$B$33</definedName>
    <definedName name="Ф8">[44]Показатели!$B$35:$B$39</definedName>
    <definedName name="Ф9">[44]Показатели!$B$41:$B$53</definedName>
    <definedName name="Ф90">[44]Показатели!$B$54:$B$55</definedName>
    <definedName name="фавр" localSheetId="9">#REF!</definedName>
    <definedName name="фавр">#REF!</definedName>
    <definedName name="фапиаи" localSheetId="9">#REF!</definedName>
    <definedName name="фапиаи">#REF!</definedName>
    <definedName name="фвап" localSheetId="9">#REF!</definedName>
    <definedName name="фвап">#REF!</definedName>
    <definedName name="фвапив" localSheetId="9">#REF!</definedName>
    <definedName name="фвапив">#REF!</definedName>
    <definedName name="финансирование" localSheetId="9">#REF!</definedName>
    <definedName name="финансирование">#REF!</definedName>
    <definedName name="фнн" localSheetId="9">#REF!</definedName>
    <definedName name="фнн">#REF!</definedName>
    <definedName name="фукек" localSheetId="9">#REF!</definedName>
    <definedName name="фукек">#REF!</definedName>
    <definedName name="фф" localSheetId="9">[6]мсн!#REF!</definedName>
    <definedName name="фф">[6]мсн!#REF!</definedName>
    <definedName name="ффггг" localSheetId="9">#REF!</definedName>
    <definedName name="ффггг">#REF!</definedName>
    <definedName name="ффф" localSheetId="9">[6]мсн!#REF!</definedName>
    <definedName name="ффф">[6]мсн!#REF!</definedName>
    <definedName name="фффффф" localSheetId="9">#REF!</definedName>
    <definedName name="фффффф">#REF!</definedName>
    <definedName name="ффыв" localSheetId="9">#REF!</definedName>
    <definedName name="ффыв">#REF!</definedName>
    <definedName name="фыв" localSheetId="9">#REF!</definedName>
    <definedName name="фыв">#REF!</definedName>
    <definedName name="х" localSheetId="9">#REF!</definedName>
    <definedName name="х">#REF!</definedName>
    <definedName name="х9" localSheetId="9">#REF!</definedName>
    <definedName name="х9">#REF!</definedName>
    <definedName name="Хабаровский_край" localSheetId="9">#REF!</definedName>
    <definedName name="Хабаровский_край">#REF!</definedName>
    <definedName name="Хабаровский_край_1" localSheetId="9">#REF!</definedName>
    <definedName name="Хабаровский_край_1">#REF!</definedName>
    <definedName name="ц" localSheetId="9">#REF!</definedName>
    <definedName name="ц">#REF!</definedName>
    <definedName name="цена">#N/A</definedName>
    <definedName name="цена___0" localSheetId="9">#REF!</definedName>
    <definedName name="цена___0">#REF!</definedName>
    <definedName name="цена___0___0" localSheetId="9">#REF!</definedName>
    <definedName name="цена___0___0">#REF!</definedName>
    <definedName name="цена___0___0___0" localSheetId="9">#REF!</definedName>
    <definedName name="цена___0___0___0">#REF!</definedName>
    <definedName name="цена___0___0___0___0" localSheetId="9">#REF!</definedName>
    <definedName name="цена___0___0___0___0">#REF!</definedName>
    <definedName name="цена___0___0___2" localSheetId="9">#REF!</definedName>
    <definedName name="цена___0___0___2">#REF!</definedName>
    <definedName name="цена___0___0___3" localSheetId="9">#REF!</definedName>
    <definedName name="цена___0___0___3">#REF!</definedName>
    <definedName name="цена___0___0___4" localSheetId="9">#REF!</definedName>
    <definedName name="цена___0___0___4">#REF!</definedName>
    <definedName name="цена___0___1" localSheetId="9">#REF!</definedName>
    <definedName name="цена___0___1">#REF!</definedName>
    <definedName name="цена___0___10" localSheetId="9">#REF!</definedName>
    <definedName name="цена___0___10">#REF!</definedName>
    <definedName name="цена___0___12" localSheetId="9">#REF!</definedName>
    <definedName name="цена___0___12">#REF!</definedName>
    <definedName name="цена___0___2" localSheetId="9">#REF!</definedName>
    <definedName name="цена___0___2">#REF!</definedName>
    <definedName name="цена___0___2___0" localSheetId="9">#REF!</definedName>
    <definedName name="цена___0___2___0">#REF!</definedName>
    <definedName name="цена___0___3" localSheetId="9">#REF!</definedName>
    <definedName name="цена___0___3">#REF!</definedName>
    <definedName name="цена___0___4" localSheetId="9">#REF!</definedName>
    <definedName name="цена___0___4">#REF!</definedName>
    <definedName name="цена___0___5" localSheetId="9">#REF!</definedName>
    <definedName name="цена___0___5">#REF!</definedName>
    <definedName name="цена___0___6" localSheetId="9">#REF!</definedName>
    <definedName name="цена___0___6">#REF!</definedName>
    <definedName name="цена___0___8" localSheetId="9">#REF!</definedName>
    <definedName name="цена___0___8">#REF!</definedName>
    <definedName name="цена___1" localSheetId="9">#REF!</definedName>
    <definedName name="цена___1">#REF!</definedName>
    <definedName name="цена___1___0" localSheetId="9">#REF!</definedName>
    <definedName name="цена___1___0">#REF!</definedName>
    <definedName name="цена___10" localSheetId="9">#REF!</definedName>
    <definedName name="цена___10">#REF!</definedName>
    <definedName name="цена___10___0">NA()</definedName>
    <definedName name="цена___10___0___0" localSheetId="9">#REF!</definedName>
    <definedName name="цена___10___0___0">#REF!</definedName>
    <definedName name="цена___10___1" localSheetId="9">#REF!</definedName>
    <definedName name="цена___10___1">#REF!</definedName>
    <definedName name="цена___10___10" localSheetId="9">#REF!</definedName>
    <definedName name="цена___10___10">#REF!</definedName>
    <definedName name="цена___10___12" localSheetId="9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9">#REF!</definedName>
    <definedName name="цена___11">#REF!</definedName>
    <definedName name="цена___11___0">NA()</definedName>
    <definedName name="цена___11___10" localSheetId="9">#REF!</definedName>
    <definedName name="цена___11___10">#REF!</definedName>
    <definedName name="цена___11___2" localSheetId="9">#REF!</definedName>
    <definedName name="цена___11___2">#REF!</definedName>
    <definedName name="цена___11___4" localSheetId="9">#REF!</definedName>
    <definedName name="цена___11___4">#REF!</definedName>
    <definedName name="цена___11___6" localSheetId="9">#REF!</definedName>
    <definedName name="цена___11___6">#REF!</definedName>
    <definedName name="цена___11___8" localSheetId="9">#REF!</definedName>
    <definedName name="цена___11___8">#REF!</definedName>
    <definedName name="цена___12">NA()</definedName>
    <definedName name="цена___2" localSheetId="9">#REF!</definedName>
    <definedName name="цена___2">#REF!</definedName>
    <definedName name="цена___2___0" localSheetId="9">#REF!</definedName>
    <definedName name="цена___2___0">#REF!</definedName>
    <definedName name="цена___2___0___0" localSheetId="9">#REF!</definedName>
    <definedName name="цена___2___0___0">#REF!</definedName>
    <definedName name="цена___2___0___0___0" localSheetId="9">#REF!</definedName>
    <definedName name="цена___2___0___0___0">#REF!</definedName>
    <definedName name="цена___2___1" localSheetId="9">#REF!</definedName>
    <definedName name="цена___2___1">#REF!</definedName>
    <definedName name="цена___2___10" localSheetId="9">#REF!</definedName>
    <definedName name="цена___2___10">#REF!</definedName>
    <definedName name="цена___2___12" localSheetId="9">#REF!</definedName>
    <definedName name="цена___2___12">#REF!</definedName>
    <definedName name="цена___2___2" localSheetId="9">#REF!</definedName>
    <definedName name="цена___2___2">#REF!</definedName>
    <definedName name="цена___2___3" localSheetId="9">#REF!</definedName>
    <definedName name="цена___2___3">#REF!</definedName>
    <definedName name="цена___2___4" localSheetId="9">#REF!</definedName>
    <definedName name="цена___2___4">#REF!</definedName>
    <definedName name="цена___2___6" localSheetId="9">#REF!</definedName>
    <definedName name="цена___2___6">#REF!</definedName>
    <definedName name="цена___2___8" localSheetId="9">#REF!</definedName>
    <definedName name="цена___2___8">#REF!</definedName>
    <definedName name="цена___3" localSheetId="9">#REF!</definedName>
    <definedName name="цена___3">#REF!</definedName>
    <definedName name="цена___3___0" localSheetId="9">#REF!</definedName>
    <definedName name="цена___3___0">#REF!</definedName>
    <definedName name="цена___3___0___0">NA()</definedName>
    <definedName name="цена___3___10" localSheetId="9">#REF!</definedName>
    <definedName name="цена___3___10">#REF!</definedName>
    <definedName name="цена___3___2" localSheetId="9">#REF!</definedName>
    <definedName name="цена___3___2">#REF!</definedName>
    <definedName name="цена___3___3" localSheetId="9">#REF!</definedName>
    <definedName name="цена___3___3">#REF!</definedName>
    <definedName name="цена___3___4" localSheetId="9">#REF!</definedName>
    <definedName name="цена___3___4">#REF!</definedName>
    <definedName name="цена___3___6" localSheetId="9">#REF!</definedName>
    <definedName name="цена___3___6">#REF!</definedName>
    <definedName name="цена___3___8" localSheetId="9">#REF!</definedName>
    <definedName name="цена___3___8">#REF!</definedName>
    <definedName name="цена___4" localSheetId="9">#REF!</definedName>
    <definedName name="цена___4">#REF!</definedName>
    <definedName name="цена___4___0">NA()</definedName>
    <definedName name="цена___4___0___0" localSheetId="9">#REF!</definedName>
    <definedName name="цена___4___0___0">#REF!</definedName>
    <definedName name="цена___4___0___0___0" localSheetId="9">#REF!</definedName>
    <definedName name="цена___4___0___0___0">#REF!</definedName>
    <definedName name="цена___4___10" localSheetId="9">#REF!</definedName>
    <definedName name="цена___4___10">#REF!</definedName>
    <definedName name="цена___4___12" localSheetId="9">#REF!</definedName>
    <definedName name="цена___4___12">#REF!</definedName>
    <definedName name="цена___4___2" localSheetId="9">#REF!</definedName>
    <definedName name="цена___4___2">#REF!</definedName>
    <definedName name="цена___4___3" localSheetId="9">#REF!</definedName>
    <definedName name="цена___4___3">#REF!</definedName>
    <definedName name="цена___4___4" localSheetId="9">#REF!</definedName>
    <definedName name="цена___4___4">#REF!</definedName>
    <definedName name="цена___4___6" localSheetId="9">#REF!</definedName>
    <definedName name="цена___4___6">#REF!</definedName>
    <definedName name="цена___4___8" localSheetId="9">#REF!</definedName>
    <definedName name="цена___4___8">#REF!</definedName>
    <definedName name="цена___5">NA()</definedName>
    <definedName name="цена___5___0" localSheetId="9">#REF!</definedName>
    <definedName name="цена___5___0">#REF!</definedName>
    <definedName name="цена___5___0___0" localSheetId="9">#REF!</definedName>
    <definedName name="цена___5___0___0">#REF!</definedName>
    <definedName name="цена___5___0___0___0" localSheetId="9">#REF!</definedName>
    <definedName name="цена___5___0___0___0">#REF!</definedName>
    <definedName name="цена___5___3">NA()</definedName>
    <definedName name="цена___6">NA()</definedName>
    <definedName name="цена___6___0" localSheetId="9">#REF!</definedName>
    <definedName name="цена___6___0">#REF!</definedName>
    <definedName name="цена___6___0___0" localSheetId="9">#REF!</definedName>
    <definedName name="цена___6___0___0">#REF!</definedName>
    <definedName name="цена___6___0___0___0" localSheetId="9">#REF!</definedName>
    <definedName name="цена___6___0___0___0">#REF!</definedName>
    <definedName name="цена___6___1" localSheetId="9">#REF!</definedName>
    <definedName name="цена___6___1">#REF!</definedName>
    <definedName name="цена___6___10" localSheetId="9">#REF!</definedName>
    <definedName name="цена___6___10">#REF!</definedName>
    <definedName name="цена___6___12" localSheetId="9">#REF!</definedName>
    <definedName name="цена___6___12">#REF!</definedName>
    <definedName name="цена___6___2" localSheetId="9">#REF!</definedName>
    <definedName name="цена___6___2">#REF!</definedName>
    <definedName name="цена___6___4" localSheetId="9">#REF!</definedName>
    <definedName name="цена___6___4">#REF!</definedName>
    <definedName name="цена___6___6" localSheetId="9">#REF!</definedName>
    <definedName name="цена___6___6">#REF!</definedName>
    <definedName name="цена___6___8" localSheetId="9">#REF!</definedName>
    <definedName name="цена___6___8">#REF!</definedName>
    <definedName name="цена___7" localSheetId="9">#REF!</definedName>
    <definedName name="цена___7">#REF!</definedName>
    <definedName name="цена___7___0" localSheetId="9">#REF!</definedName>
    <definedName name="цена___7___0">#REF!</definedName>
    <definedName name="цена___7___10" localSheetId="9">#REF!</definedName>
    <definedName name="цена___7___10">#REF!</definedName>
    <definedName name="цена___7___2" localSheetId="9">#REF!</definedName>
    <definedName name="цена___7___2">#REF!</definedName>
    <definedName name="цена___7___4" localSheetId="9">#REF!</definedName>
    <definedName name="цена___7___4">#REF!</definedName>
    <definedName name="цена___7___6" localSheetId="9">#REF!</definedName>
    <definedName name="цена___7___6">#REF!</definedName>
    <definedName name="цена___7___8" localSheetId="9">#REF!</definedName>
    <definedName name="цена___7___8">#REF!</definedName>
    <definedName name="цена___8" localSheetId="9">#REF!</definedName>
    <definedName name="цена___8">#REF!</definedName>
    <definedName name="цена___8___0" localSheetId="9">#REF!</definedName>
    <definedName name="цена___8___0">#REF!</definedName>
    <definedName name="цена___8___0___0" localSheetId="9">#REF!</definedName>
    <definedName name="цена___8___0___0">#REF!</definedName>
    <definedName name="цена___8___0___0___0" localSheetId="9">#REF!</definedName>
    <definedName name="цена___8___0___0___0">#REF!</definedName>
    <definedName name="цена___8___1" localSheetId="9">#REF!</definedName>
    <definedName name="цена___8___1">#REF!</definedName>
    <definedName name="цена___8___10" localSheetId="9">#REF!</definedName>
    <definedName name="цена___8___10">#REF!</definedName>
    <definedName name="цена___8___12" localSheetId="9">#REF!</definedName>
    <definedName name="цена___8___12">#REF!</definedName>
    <definedName name="цена___8___2" localSheetId="9">#REF!</definedName>
    <definedName name="цена___8___2">#REF!</definedName>
    <definedName name="цена___8___4" localSheetId="9">#REF!</definedName>
    <definedName name="цена___8___4">#REF!</definedName>
    <definedName name="цена___8___6" localSheetId="9">#REF!</definedName>
    <definedName name="цена___8___6">#REF!</definedName>
    <definedName name="цена___8___8" localSheetId="9">#REF!</definedName>
    <definedName name="цена___8___8">#REF!</definedName>
    <definedName name="цена___9" localSheetId="9">#REF!</definedName>
    <definedName name="цена___9">#REF!</definedName>
    <definedName name="цена___9___0" localSheetId="9">#REF!</definedName>
    <definedName name="цена___9___0">#REF!</definedName>
    <definedName name="цена___9___0___0" localSheetId="9">#REF!</definedName>
    <definedName name="цена___9___0___0">#REF!</definedName>
    <definedName name="цена___9___0___0___0" localSheetId="9">#REF!</definedName>
    <definedName name="цена___9___0___0___0">#REF!</definedName>
    <definedName name="цена___9___10" localSheetId="9">#REF!</definedName>
    <definedName name="цена___9___10">#REF!</definedName>
    <definedName name="цена___9___2" localSheetId="9">#REF!</definedName>
    <definedName name="цена___9___2">#REF!</definedName>
    <definedName name="цена___9___4" localSheetId="9">#REF!</definedName>
    <definedName name="цена___9___4">#REF!</definedName>
    <definedName name="цена___9___6" localSheetId="9">#REF!</definedName>
    <definedName name="цена___9___6">#REF!</definedName>
    <definedName name="цена___9___8" localSheetId="9">#REF!</definedName>
    <definedName name="цена___9___8">#REF!</definedName>
    <definedName name="ЦенаМашБур" localSheetId="9">[38]СмМашБур!#REF!</definedName>
    <definedName name="ЦенаМашБур">[38]СмМашБур!#REF!</definedName>
    <definedName name="ЦенаОбслед">[38]ОбмОбслЗемОд!$F$62</definedName>
    <definedName name="ЦенаРучБур" localSheetId="9">[38]СмРучБур!#REF!</definedName>
    <definedName name="ЦенаРучБур">[38]СмРучБур!#REF!</definedName>
    <definedName name="ЦенаШурфов" localSheetId="9">#REF!</definedName>
    <definedName name="ЦенаШурфов">#REF!</definedName>
    <definedName name="цук" localSheetId="9">#REF!</definedName>
    <definedName name="цук">#REF!</definedName>
    <definedName name="цукеп" localSheetId="9">#REF!</definedName>
    <definedName name="цукеп">#REF!</definedName>
    <definedName name="цукцук" localSheetId="9">#REF!</definedName>
    <definedName name="цукцук">#REF!</definedName>
    <definedName name="цукцукуцкцук" localSheetId="9">#REF!</definedName>
    <definedName name="цукцукуцкцук">#REF!</definedName>
    <definedName name="цукцукцук" localSheetId="9">#REF!</definedName>
    <definedName name="цукцукцук">#REF!</definedName>
    <definedName name="цфйе" localSheetId="9">#REF!</definedName>
    <definedName name="цфйе">#REF!</definedName>
    <definedName name="ццц" localSheetId="9">#REF!</definedName>
    <definedName name="ццц">#REF!</definedName>
    <definedName name="чапо" localSheetId="9">#REF!</definedName>
    <definedName name="чапо">#REF!</definedName>
    <definedName name="чапр" localSheetId="9">#REF!</definedName>
    <definedName name="чапр">#REF!</definedName>
    <definedName name="Челябинская_область" localSheetId="9">#REF!</definedName>
    <definedName name="Челябинская_область">#REF!</definedName>
    <definedName name="Челябинская_область_1" localSheetId="9">#REF!</definedName>
    <definedName name="Челябинская_область_1">#REF!</definedName>
    <definedName name="черт." localSheetId="9">#REF!</definedName>
    <definedName name="черт.">#REF!</definedName>
    <definedName name="четвертый" localSheetId="9">#REF!</definedName>
    <definedName name="четвертый">#REF!</definedName>
    <definedName name="Чеченская_Республика" localSheetId="9">#REF!</definedName>
    <definedName name="Чеченская_Республика">#REF!</definedName>
    <definedName name="Читинская_область" localSheetId="9">#REF!</definedName>
    <definedName name="Читинская_область">#REF!</definedName>
    <definedName name="Читинская_область_1" localSheetId="9">#REF!</definedName>
    <definedName name="Читинская_область_1">#REF!</definedName>
    <definedName name="чмтчмт" localSheetId="9">#REF!</definedName>
    <definedName name="чмтчмт">#REF!</definedName>
    <definedName name="чмтчт" localSheetId="9">#REF!</definedName>
    <definedName name="чмтчт">#REF!</definedName>
    <definedName name="чс" localSheetId="9">#REF!</definedName>
    <definedName name="чс">#REF!</definedName>
    <definedName name="чсапр" localSheetId="9">#REF!</definedName>
    <definedName name="чсапр">#REF!</definedName>
    <definedName name="чсиь" localSheetId="9">#REF!</definedName>
    <definedName name="чсиь">#REF!</definedName>
    <definedName name="чсмт" localSheetId="9">#REF!</definedName>
    <definedName name="чсмт">#REF!</definedName>
    <definedName name="чстм" localSheetId="9">#REF!</definedName>
    <definedName name="чстм">#REF!</definedName>
    <definedName name="чт" localSheetId="9">#REF!</definedName>
    <definedName name="чт">#REF!</definedName>
    <definedName name="чтм" localSheetId="9">#REF!</definedName>
    <definedName name="чтм">#REF!</definedName>
    <definedName name="чть" localSheetId="9">#REF!</definedName>
    <definedName name="чть">#REF!</definedName>
    <definedName name="Чувашская_Республика___Чувашия" localSheetId="9">#REF!</definedName>
    <definedName name="Чувашская_Республика___Чувашия">#REF!</definedName>
    <definedName name="Чукотский_автономный_округ" localSheetId="9">#REF!</definedName>
    <definedName name="Чукотский_автономный_округ">#REF!</definedName>
    <definedName name="Чукотский_автономный_округ_1" localSheetId="9">#REF!</definedName>
    <definedName name="Чукотский_автономный_округ_1">#REF!</definedName>
    <definedName name="ш" localSheetId="9">#REF!</definedName>
    <definedName name="ш">#REF!</definedName>
    <definedName name="шгд" localSheetId="9">#REF!</definedName>
    <definedName name="шгд">#REF!</definedName>
    <definedName name="шдгшж" localSheetId="9">#REF!</definedName>
    <definedName name="шдгшж">#REF!</definedName>
    <definedName name="шестой" localSheetId="9">#REF!</definedName>
    <definedName name="шестой">#REF!</definedName>
    <definedName name="Шесть" localSheetId="9">#REF!</definedName>
    <definedName name="Шесть">#REF!</definedName>
    <definedName name="Шкафы_ТМ" localSheetId="9">#REF!</definedName>
    <definedName name="Шкафы_ТМ">#REF!</definedName>
    <definedName name="шльрг" localSheetId="9">#REF!</definedName>
    <definedName name="шльрг">#REF!</definedName>
    <definedName name="шплю" localSheetId="9">#REF!</definedName>
    <definedName name="шплю">#REF!</definedName>
    <definedName name="шпр" localSheetId="9">#REF!</definedName>
    <definedName name="шпр">#REF!</definedName>
    <definedName name="шщгщ9шщллщ" localSheetId="9">#REF!</definedName>
    <definedName name="шщгщ9шщллщ">#REF!</definedName>
    <definedName name="щжэдж" localSheetId="9">#REF!</definedName>
    <definedName name="щжэдж">#REF!</definedName>
    <definedName name="щшшщрг" localSheetId="9">#REF!</definedName>
    <definedName name="щшшщрг">#REF!</definedName>
    <definedName name="щщ" localSheetId="9">#REF!</definedName>
    <definedName name="щщ">#REF!</definedName>
    <definedName name="ъхз" localSheetId="9">#REF!</definedName>
    <definedName name="ъхз">#REF!</definedName>
    <definedName name="ы" localSheetId="9">[70]топография!#REF!</definedName>
    <definedName name="ы">[70]топография!#REF!</definedName>
    <definedName name="ыа" localSheetId="9">#REF!</definedName>
    <definedName name="ыа">#REF!</definedName>
    <definedName name="ыаоаы" localSheetId="9">#REF!</definedName>
    <definedName name="ыаоаы">#REF!</definedName>
    <definedName name="ыаоаыо" localSheetId="9">#REF!</definedName>
    <definedName name="ыаоаыо">#REF!</definedName>
    <definedName name="ыаоаып" localSheetId="9">#REF!</definedName>
    <definedName name="ыаоаып">#REF!</definedName>
    <definedName name="ыаоп" localSheetId="9">#REF!</definedName>
    <definedName name="ыаоп">#REF!</definedName>
    <definedName name="ыапо" localSheetId="9">#REF!</definedName>
    <definedName name="ыапо">#REF!</definedName>
    <definedName name="ыапоапоао" localSheetId="9">#REF!</definedName>
    <definedName name="ыапоапоао">#REF!</definedName>
    <definedName name="ыапоаыо" localSheetId="9">#REF!</definedName>
    <definedName name="ыапоаыо">#REF!</definedName>
    <definedName name="ыапоы" localSheetId="9">#REF!</definedName>
    <definedName name="ыапоы">#REF!</definedName>
    <definedName name="ыапоыа" localSheetId="9">#REF!</definedName>
    <definedName name="ыапоыа">#REF!</definedName>
    <definedName name="ыапр" localSheetId="9">[7]топография!#REF!</definedName>
    <definedName name="ыапр">[7]топография!#REF!</definedName>
    <definedName name="ыапраыр" localSheetId="9">#REF!</definedName>
    <definedName name="ыапраыр">#REF!</definedName>
    <definedName name="ыв" localSheetId="9">[18]ПДР!#REF!</definedName>
    <definedName name="ыв">[18]ПДР!#REF!</definedName>
    <definedName name="ЫВGGGGGGGGGGGGGGG" localSheetId="9">#REF!</definedName>
    <definedName name="ЫВGGGGGGGGGGGGGGG">#REF!</definedName>
    <definedName name="ыва" localSheetId="9">#REF!</definedName>
    <definedName name="ыва">#REF!</definedName>
    <definedName name="ывапвыфп" localSheetId="9">[7]топография!#REF!</definedName>
    <definedName name="ывапвыфп">[7]топография!#REF!</definedName>
    <definedName name="ываф" localSheetId="9">#REF!</definedName>
    <definedName name="ываф">#REF!</definedName>
    <definedName name="Ываы" localSheetId="9">#REF!</definedName>
    <definedName name="Ываы">#REF!</definedName>
    <definedName name="ЫВаЫа" localSheetId="9">#REF!</definedName>
    <definedName name="ЫВаЫа">#REF!</definedName>
    <definedName name="ЫВаЫваав" localSheetId="9">#REF!</definedName>
    <definedName name="ЫВаЫваав">#REF!</definedName>
    <definedName name="ывпавар" localSheetId="9">#REF!</definedName>
    <definedName name="ывпавар">#REF!</definedName>
    <definedName name="ЫВПВвввв" localSheetId="9">[15]топография!#REF!</definedName>
    <definedName name="ЫВПВвввв">[15]топография!#REF!</definedName>
    <definedName name="ыВПВП" localSheetId="9">#REF!</definedName>
    <definedName name="ыВПВП">#REF!</definedName>
    <definedName name="ыкен" localSheetId="9">#REF!</definedName>
    <definedName name="ыкен">#REF!</definedName>
    <definedName name="ыопвпо" localSheetId="9">#REF!</definedName>
    <definedName name="ыопвпо">#REF!</definedName>
    <definedName name="ып" localSheetId="9">#REF!</definedName>
    <definedName name="ып">#REF!</definedName>
    <definedName name="ыпаота" localSheetId="9">#REF!</definedName>
    <definedName name="ыпаота">#REF!</definedName>
    <definedName name="ыпартап" localSheetId="9">#REF!</definedName>
    <definedName name="ыпартап">#REF!</definedName>
    <definedName name="ыпатапт" localSheetId="9">#REF!</definedName>
    <definedName name="ыпатапт">#REF!</definedName>
    <definedName name="ыпми" localSheetId="9">#REF!</definedName>
    <definedName name="ыпми">#REF!</definedName>
    <definedName name="ыпо" localSheetId="9">#REF!</definedName>
    <definedName name="ыпо">#REF!</definedName>
    <definedName name="ыпоыа" localSheetId="9">#REF!</definedName>
    <definedName name="ыпоыа">#REF!</definedName>
    <definedName name="ыпоыапо" localSheetId="9">#REF!</definedName>
    <definedName name="ыпоыапо">#REF!</definedName>
    <definedName name="ыпр" localSheetId="9">#REF!</definedName>
    <definedName name="ыпр">#REF!</definedName>
    <definedName name="ыпрапр" localSheetId="9">#REF!</definedName>
    <definedName name="ыпрапр">#REF!</definedName>
    <definedName name="ыпраыпо" localSheetId="9">[8]топография!#REF!</definedName>
    <definedName name="ыпраыпо">[8]топография!#REF!</definedName>
    <definedName name="ыпры" localSheetId="9">#REF!</definedName>
    <definedName name="ыпры">#REF!</definedName>
    <definedName name="ырипыр" localSheetId="9">#REF!</definedName>
    <definedName name="ырипыр">#REF!</definedName>
    <definedName name="ырп" localSheetId="9">#REF!</definedName>
    <definedName name="ырп">#REF!</definedName>
    <definedName name="ыукнр" localSheetId="9">#REF!</definedName>
    <definedName name="ыукнр">#REF!</definedName>
    <definedName name="ыыы" localSheetId="9">#REF!</definedName>
    <definedName name="ыыы">#REF!</definedName>
    <definedName name="ыыыы" localSheetId="9">#REF!</definedName>
    <definedName name="ыыыы">#REF!</definedName>
    <definedName name="ь" localSheetId="9">#REF!</definedName>
    <definedName name="ь">#REF!</definedName>
    <definedName name="ьбть" localSheetId="9">[71]топография!#REF!</definedName>
    <definedName name="ьбть">[71]топография!#REF!</definedName>
    <definedName name="ьбюбб" localSheetId="9">#REF!</definedName>
    <definedName name="ьбюбб">#REF!</definedName>
    <definedName name="ьбют" localSheetId="9">#REF!</definedName>
    <definedName name="ьбют">#REF!</definedName>
    <definedName name="ьвпрьрп" localSheetId="9">#REF!</definedName>
    <definedName name="ьвпрьрп">#REF!</definedName>
    <definedName name="ьврп" localSheetId="9">#REF!</definedName>
    <definedName name="ьврп">#REF!</definedName>
    <definedName name="ьдолдлю" localSheetId="9">#REF!</definedName>
    <definedName name="ьдолдлю">#REF!</definedName>
    <definedName name="ьорл" localSheetId="9">#REF!</definedName>
    <definedName name="ьорл">#REF!</definedName>
    <definedName name="ьпрьп" localSheetId="9">#REF!</definedName>
    <definedName name="ьпрьп">#REF!</definedName>
    <definedName name="ьтбтбю" localSheetId="9">[72]Смета!#REF!</definedName>
    <definedName name="ьтбтбю">[72]Смета!#REF!</definedName>
    <definedName name="э" localSheetId="9">#REF!</definedName>
    <definedName name="э">#REF!</definedName>
    <definedName name="эг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эг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эк" localSheetId="9">#REF!</definedName>
    <definedName name="эк">#REF!</definedName>
    <definedName name="эк1" localSheetId="9">#REF!</definedName>
    <definedName name="эк1">#REF!</definedName>
    <definedName name="эко" localSheetId="9">#REF!</definedName>
    <definedName name="эко">#REF!</definedName>
    <definedName name="эко1" localSheetId="9">#REF!</definedName>
    <definedName name="эко1">#REF!</definedName>
    <definedName name="экол.1" localSheetId="9">[24]топография!#REF!</definedName>
    <definedName name="экол.1">[24]топография!#REF!</definedName>
    <definedName name="экол1" localSheetId="9">#REF!</definedName>
    <definedName name="экол1">#REF!</definedName>
    <definedName name="экол2" localSheetId="9">#REF!</definedName>
    <definedName name="экол2">#REF!</definedName>
    <definedName name="Экол3" localSheetId="9">#REF!</definedName>
    <definedName name="Экол3">#REF!</definedName>
    <definedName name="эколог" localSheetId="9">#REF!</definedName>
    <definedName name="эколог">#REF!</definedName>
    <definedName name="экология">NA()</definedName>
    <definedName name="экт" localSheetId="9">#REF!</definedName>
    <definedName name="экт">#REF!</definedName>
    <definedName name="ЭлеСи">[73]Коэфф1.!$E$7</definedName>
    <definedName name="ЭлеСи_1" localSheetId="9">#REF!</definedName>
    <definedName name="ЭлеСи_1">#REF!</definedName>
    <definedName name="элрасч" localSheetId="9">#REF!</definedName>
    <definedName name="элрасч">#REF!</definedName>
    <definedName name="ЭЛСИ_Т" localSheetId="9">#REF!</definedName>
    <definedName name="ЭЛСИ_Т">#REF!</definedName>
    <definedName name="эмс" localSheetId="9">[17]топография!#REF!</definedName>
    <definedName name="эмс">[17]топография!#REF!</definedName>
    <definedName name="юб.б." localSheetId="9">[31]топография!#REF!</definedName>
    <definedName name="юб.б.">[31]топография!#REF!</definedName>
    <definedName name="юдшншджгп" localSheetId="9">#REF!</definedName>
    <definedName name="юдшншджгп">#REF!</definedName>
    <definedName name="юж" localSheetId="9">#REF!</definedName>
    <definedName name="юж">#REF!</definedName>
    <definedName name="ЮФУ" localSheetId="9">#REF!</definedName>
    <definedName name="ЮФУ">#REF!</definedName>
    <definedName name="ЮФУ2" localSheetId="9">#REF!</definedName>
    <definedName name="ЮФУ2">#REF!</definedName>
    <definedName name="ююю" localSheetId="9">[71]топография!#REF!</definedName>
    <definedName name="ююю">[71]топография!#REF!</definedName>
    <definedName name="я" localSheetId="9">#REF!</definedName>
    <definedName name="я">#REF!</definedName>
    <definedName name="яапт" localSheetId="9">#REF!</definedName>
    <definedName name="яапт">#REF!</definedName>
    <definedName name="яапяяяя" localSheetId="9">#REF!</definedName>
    <definedName name="яапяяяя">#REF!</definedName>
    <definedName name="явапяап" localSheetId="9">#REF!</definedName>
    <definedName name="явапяап">#REF!</definedName>
    <definedName name="явапявп" localSheetId="9">#REF!</definedName>
    <definedName name="явапявп">#REF!</definedName>
    <definedName name="явар" localSheetId="9">#REF!</definedName>
    <definedName name="явар">#REF!</definedName>
    <definedName name="яваряра" localSheetId="9">#REF!</definedName>
    <definedName name="яваряра">#REF!</definedName>
    <definedName name="ярая" localSheetId="9">#REF!</definedName>
    <definedName name="ярая">#REF!</definedName>
    <definedName name="яраяраря" localSheetId="9">#REF!</definedName>
    <definedName name="яраяраря">#REF!</definedName>
    <definedName name="яроптап" localSheetId="9">#REF!</definedName>
    <definedName name="яроптап">#REF!</definedName>
    <definedName name="Ярославская_область" localSheetId="9">#REF!</definedName>
    <definedName name="Ярославская_область">#REF!</definedName>
    <definedName name="яыуа" localSheetId="9">#REF!</definedName>
    <definedName name="яыуа">#REF!</definedName>
    <definedName name="ЯЯЯ" localSheetId="9">[74]топография!#REF!</definedName>
    <definedName name="ЯЯЯ">[74]топография!#REF!</definedName>
  </definedNames>
  <calcPr calcId="191029"/>
</workbook>
</file>

<file path=xl/calcChain.xml><?xml version="1.0" encoding="utf-8"?>
<calcChain xmlns="http://schemas.openxmlformats.org/spreadsheetml/2006/main">
  <c r="K9" i="423" l="1"/>
  <c r="U9" i="423" l="1"/>
  <c r="T9" i="423"/>
  <c r="R9" i="423"/>
  <c r="G2" i="423"/>
  <c r="W9" i="423" l="1"/>
  <c r="D48" i="417"/>
  <c r="D46" i="417"/>
  <c r="D44" i="417"/>
  <c r="D42" i="417"/>
  <c r="D40" i="417"/>
  <c r="D38" i="417"/>
  <c r="D36" i="417"/>
  <c r="D34" i="417"/>
  <c r="D32" i="417"/>
  <c r="D30" i="417"/>
  <c r="D28" i="417"/>
  <c r="D26" i="417"/>
  <c r="D24" i="417"/>
  <c r="D22" i="417"/>
  <c r="D20" i="417"/>
  <c r="D18" i="417"/>
  <c r="D16" i="417"/>
  <c r="D14" i="417"/>
  <c r="D12" i="417"/>
  <c r="D10" i="417"/>
  <c r="D8" i="417"/>
  <c r="D6" i="417"/>
  <c r="D4" i="417"/>
  <c r="D2" i="417"/>
  <c r="H14" i="407"/>
  <c r="H12" i="407"/>
  <c r="E4" i="407"/>
  <c r="F24" i="418"/>
  <c r="D24" i="418"/>
  <c r="H13" i="418" l="1"/>
  <c r="H16" i="407"/>
  <c r="C22" i="406"/>
  <c r="G30" i="417"/>
  <c r="G28" i="417"/>
  <c r="G26" i="417"/>
  <c r="G24" i="417"/>
  <c r="G22" i="417"/>
  <c r="G18" i="417"/>
  <c r="G20" i="417"/>
  <c r="G16" i="417"/>
  <c r="G14" i="417"/>
  <c r="G12" i="417"/>
  <c r="G36" i="417"/>
  <c r="G34" i="417"/>
  <c r="G32" i="417"/>
  <c r="G38" i="417"/>
  <c r="G40" i="417"/>
  <c r="G42" i="417"/>
  <c r="G44" i="417"/>
  <c r="G46" i="417"/>
  <c r="G48" i="417"/>
  <c r="G10" i="417"/>
  <c r="G8" i="417"/>
  <c r="G6" i="417"/>
  <c r="G4" i="417"/>
  <c r="G2" i="417"/>
  <c r="G3" i="417"/>
  <c r="H4" i="407"/>
  <c r="G22" i="418"/>
  <c r="F24" i="419"/>
  <c r="F32" i="419"/>
  <c r="C20" i="419"/>
  <c r="G20" i="419" s="1"/>
  <c r="G24" i="419" s="1"/>
  <c r="G32" i="419" s="1"/>
  <c r="F25" i="418"/>
  <c r="F26" i="418" s="1"/>
  <c r="E25" i="418"/>
  <c r="F23" i="418"/>
  <c r="E23" i="418"/>
  <c r="H23" i="418" s="1"/>
  <c r="D22" i="418"/>
  <c r="G20" i="412"/>
  <c r="G22" i="412"/>
  <c r="F20" i="412"/>
  <c r="F22" i="412" s="1"/>
  <c r="E22" i="412"/>
  <c r="E23" i="35" s="1"/>
  <c r="G25" i="418"/>
  <c r="G26" i="418"/>
  <c r="D25" i="418"/>
  <c r="D26" i="418" s="1"/>
  <c r="G24" i="418"/>
  <c r="G23" i="418"/>
  <c r="G27" i="418"/>
  <c r="G26" i="35"/>
  <c r="G35" i="35" s="1"/>
  <c r="D23" i="418"/>
  <c r="F22" i="418"/>
  <c r="E22" i="418"/>
  <c r="H22" i="418" s="1"/>
  <c r="C25" i="418"/>
  <c r="C23" i="418"/>
  <c r="C22" i="418"/>
  <c r="B25" i="418"/>
  <c r="B23" i="418"/>
  <c r="B22" i="418"/>
  <c r="H21" i="412"/>
  <c r="H51" i="407"/>
  <c r="H8" i="407"/>
  <c r="H7" i="407"/>
  <c r="H44" i="407"/>
  <c r="H37" i="407"/>
  <c r="H5" i="407"/>
  <c r="H6" i="407"/>
  <c r="B20" i="419"/>
  <c r="H23" i="407"/>
  <c r="C12" i="419"/>
  <c r="C13" i="412"/>
  <c r="C15" i="418"/>
  <c r="B16" i="422"/>
  <c r="C12" i="35"/>
  <c r="B15" i="422" s="1"/>
  <c r="B2" i="412"/>
  <c r="B2" i="418" s="1"/>
  <c r="B2" i="419" s="1"/>
  <c r="E24" i="419"/>
  <c r="E32" i="419"/>
  <c r="D24" i="419"/>
  <c r="D32" i="419"/>
  <c r="F71" i="35"/>
  <c r="G71" i="35"/>
  <c r="H109" i="35"/>
  <c r="F82" i="35"/>
  <c r="G64" i="35"/>
  <c r="G78" i="35"/>
  <c r="G103" i="35"/>
  <c r="F64" i="35"/>
  <c r="F78" i="35"/>
  <c r="F103" i="35"/>
  <c r="E64" i="35"/>
  <c r="E70" i="35"/>
  <c r="E78" i="35"/>
  <c r="D64" i="35"/>
  <c r="H64" i="35" s="1"/>
  <c r="G63" i="35"/>
  <c r="G77" i="35"/>
  <c r="F63" i="35"/>
  <c r="H63" i="35" s="1"/>
  <c r="F77" i="35"/>
  <c r="F102" i="35"/>
  <c r="E63" i="35"/>
  <c r="E69" i="35"/>
  <c r="E77" i="35" s="1"/>
  <c r="H69" i="35"/>
  <c r="D63" i="35"/>
  <c r="D69" i="35"/>
  <c r="G62" i="35"/>
  <c r="G76" i="35"/>
  <c r="G101" i="35"/>
  <c r="F62" i="35"/>
  <c r="F76" i="35"/>
  <c r="F101" i="35"/>
  <c r="E62" i="35"/>
  <c r="D62" i="35"/>
  <c r="G61" i="35"/>
  <c r="G75" i="35"/>
  <c r="G100" i="35"/>
  <c r="F61" i="35"/>
  <c r="F75" i="35"/>
  <c r="F100" i="35"/>
  <c r="E61" i="35"/>
  <c r="E67" i="35"/>
  <c r="E75" i="35"/>
  <c r="D61" i="35"/>
  <c r="H61" i="35" s="1"/>
  <c r="G57" i="35"/>
  <c r="F57" i="35"/>
  <c r="E57" i="35"/>
  <c r="H57" i="35" s="1"/>
  <c r="D57" i="35"/>
  <c r="G53" i="35"/>
  <c r="F53" i="35"/>
  <c r="H53" i="35" s="1"/>
  <c r="E53" i="35"/>
  <c r="D53" i="35"/>
  <c r="G48" i="35"/>
  <c r="F48" i="35"/>
  <c r="F99" i="35"/>
  <c r="E48" i="35"/>
  <c r="D48" i="35"/>
  <c r="F27" i="35"/>
  <c r="H27" i="35" s="1"/>
  <c r="G102" i="35"/>
  <c r="F107" i="35"/>
  <c r="H107" i="35" s="1"/>
  <c r="D100" i="35"/>
  <c r="H100" i="35" s="1"/>
  <c r="E103" i="35"/>
  <c r="D101" i="35"/>
  <c r="H101" i="35"/>
  <c r="E102" i="35"/>
  <c r="D102" i="35"/>
  <c r="H102" i="35" s="1"/>
  <c r="E101" i="35"/>
  <c r="E99" i="35"/>
  <c r="E100" i="35"/>
  <c r="D103" i="35"/>
  <c r="H103" i="35"/>
  <c r="D99" i="35"/>
  <c r="H99" i="35" s="1"/>
  <c r="H93" i="35"/>
  <c r="E68" i="35"/>
  <c r="E76" i="35"/>
  <c r="D68" i="35"/>
  <c r="D76" i="35" s="1"/>
  <c r="D77" i="35"/>
  <c r="H62" i="35"/>
  <c r="E26" i="418"/>
  <c r="G30" i="412"/>
  <c r="G23" i="35" s="1"/>
  <c r="G60" i="35" s="1"/>
  <c r="G74" i="35" s="1"/>
  <c r="H90" i="35"/>
  <c r="E24" i="418"/>
  <c r="D20" i="412" l="1"/>
  <c r="D22" i="412" s="1"/>
  <c r="D30" i="412" s="1"/>
  <c r="H77" i="35"/>
  <c r="H24" i="418"/>
  <c r="H68" i="35"/>
  <c r="H48" i="35"/>
  <c r="E27" i="418"/>
  <c r="E26" i="35" s="1"/>
  <c r="E35" i="35" s="1"/>
  <c r="D70" i="35"/>
  <c r="H70" i="35" s="1"/>
  <c r="H76" i="35"/>
  <c r="F23" i="35"/>
  <c r="F30" i="412"/>
  <c r="E24" i="35"/>
  <c r="E58" i="35" s="1"/>
  <c r="E60" i="35"/>
  <c r="G24" i="35"/>
  <c r="G58" i="35" s="1"/>
  <c r="G72" i="35" s="1"/>
  <c r="D67" i="35"/>
  <c r="H67" i="35" s="1"/>
  <c r="D27" i="418"/>
  <c r="E30" i="412"/>
  <c r="F27" i="418"/>
  <c r="F26" i="35" s="1"/>
  <c r="F35" i="35" s="1"/>
  <c r="H25" i="418"/>
  <c r="H26" i="418" s="1"/>
  <c r="H22" i="412" l="1"/>
  <c r="H30" i="412" s="1"/>
  <c r="H20" i="412"/>
  <c r="D23" i="35"/>
  <c r="D78" i="35"/>
  <c r="H78" i="35" s="1"/>
  <c r="E66" i="35"/>
  <c r="E71" i="35" s="1"/>
  <c r="E72" i="35"/>
  <c r="F60" i="35"/>
  <c r="F74" i="35" s="1"/>
  <c r="F24" i="35"/>
  <c r="D24" i="35"/>
  <c r="H24" i="35" s="1"/>
  <c r="H23" i="35"/>
  <c r="F58" i="35"/>
  <c r="F72" i="35" s="1"/>
  <c r="F83" i="35" s="1"/>
  <c r="F92" i="35" s="1"/>
  <c r="D75" i="35"/>
  <c r="H75" i="35" s="1"/>
  <c r="D26" i="35"/>
  <c r="H27" i="418"/>
  <c r="D35" i="35" l="1"/>
  <c r="H26" i="35"/>
  <c r="E80" i="35"/>
  <c r="E82" i="35" s="1"/>
  <c r="E83" i="35"/>
  <c r="E92" i="35" s="1"/>
  <c r="D60" i="35"/>
  <c r="E74" i="35"/>
  <c r="F95" i="35"/>
  <c r="F96" i="35" s="1"/>
  <c r="F97" i="35" s="1"/>
  <c r="F105" i="35" l="1"/>
  <c r="F106" i="35" s="1"/>
  <c r="C16" i="406"/>
  <c r="D16" i="406" s="1"/>
  <c r="E95" i="35"/>
  <c r="E96" i="35" s="1"/>
  <c r="E97" i="35" s="1"/>
  <c r="H60" i="35"/>
  <c r="D58" i="35"/>
  <c r="H35" i="35"/>
  <c r="H58" i="35" s="1"/>
  <c r="D66" i="35" l="1"/>
  <c r="E105" i="35"/>
  <c r="E106" i="35" s="1"/>
  <c r="H66" i="35" l="1"/>
  <c r="H71" i="35" s="1"/>
  <c r="D71" i="35"/>
  <c r="D72" i="35" s="1"/>
  <c r="D74" i="35"/>
  <c r="H74" i="35" s="1"/>
  <c r="G81" i="35" l="1"/>
  <c r="D80" i="35"/>
  <c r="H72" i="35"/>
  <c r="H80" i="35" l="1"/>
  <c r="D82" i="35"/>
  <c r="G82" i="35"/>
  <c r="G83" i="35" s="1"/>
  <c r="H81" i="35"/>
  <c r="H82" i="35" l="1"/>
  <c r="D83" i="35"/>
  <c r="D92" i="35" l="1"/>
  <c r="H83" i="35"/>
  <c r="G86" i="35" l="1"/>
  <c r="H86" i="35" s="1"/>
  <c r="G85" i="35"/>
  <c r="G89" i="35"/>
  <c r="D95" i="35"/>
  <c r="D96" i="35" s="1"/>
  <c r="D97" i="35" s="1"/>
  <c r="D105" i="35" l="1"/>
  <c r="D106" i="35" s="1"/>
  <c r="C15" i="406"/>
  <c r="D15" i="406" s="1"/>
  <c r="H89" i="35"/>
  <c r="H91" i="35" s="1"/>
  <c r="C17" i="406" s="1"/>
  <c r="D17" i="406" s="1"/>
  <c r="G91" i="35"/>
  <c r="H85" i="35"/>
  <c r="H87" i="35" s="1"/>
  <c r="G87" i="35"/>
  <c r="G92" i="35" l="1"/>
  <c r="G99" i="35"/>
  <c r="G95" i="35" l="1"/>
  <c r="G96" i="35" s="1"/>
  <c r="G97" i="35" s="1"/>
  <c r="H92" i="35"/>
  <c r="H95" i="35" l="1"/>
  <c r="H96" i="35" s="1"/>
  <c r="H97" i="35" s="1"/>
  <c r="C18" i="406"/>
  <c r="G105" i="35"/>
  <c r="G106" i="35" s="1"/>
  <c r="C19" i="406" l="1"/>
  <c r="C21" i="406" s="1"/>
  <c r="D18" i="406"/>
  <c r="C23" i="406" s="1"/>
  <c r="H105" i="35"/>
  <c r="H106" i="35" s="1"/>
  <c r="C24" i="406"/>
  <c r="C25" i="406" l="1"/>
  <c r="C26" i="406" s="1"/>
</calcChain>
</file>

<file path=xl/sharedStrings.xml><?xml version="1.0" encoding="utf-8"?>
<sst xmlns="http://schemas.openxmlformats.org/spreadsheetml/2006/main" count="492" uniqueCount="283">
  <si>
    <t>№ п/п</t>
  </si>
  <si>
    <t>№ пп</t>
  </si>
  <si>
    <t>Форма № 1</t>
  </si>
  <si>
    <t>"Утверждаю"</t>
  </si>
  <si>
    <t xml:space="preserve">в текущих ценах с НДС-18% </t>
  </si>
  <si>
    <t>Номера сметных расчетов и смет</t>
  </si>
  <si>
    <t>Наименование глав, объектов, работ и затрат</t>
  </si>
  <si>
    <t>Общая сметная стоимость, тыс.руб.</t>
  </si>
  <si>
    <t>строительных работ</t>
  </si>
  <si>
    <t>монтажных работ</t>
  </si>
  <si>
    <t>(наименование стройки)</t>
  </si>
  <si>
    <t>Итого по Главам 1-9</t>
  </si>
  <si>
    <t>в т.ч. СМР , тыс. руб.</t>
  </si>
  <si>
    <t>Глава 12. Проектные и изыскательские работы</t>
  </si>
  <si>
    <t>Итого по Главам 1-12</t>
  </si>
  <si>
    <t>Непредвиденные затраты</t>
  </si>
  <si>
    <t>оборудования, мебели, инвентаря</t>
  </si>
  <si>
    <t>прочих</t>
  </si>
  <si>
    <t>Глава 8. Временные здания и сооружения</t>
  </si>
  <si>
    <t>Итого по Главам 1-8</t>
  </si>
  <si>
    <t>Глава 9. Прочие работы и затраты</t>
  </si>
  <si>
    <t xml:space="preserve">на 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</si>
  <si>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</si>
  <si>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 xml:space="preserve">  НДС (20%)</t>
  </si>
  <si>
    <t>Сметная стоимость всего:</t>
  </si>
  <si>
    <t xml:space="preserve">  прочих затрат</t>
  </si>
  <si>
    <t xml:space="preserve">  ПИР</t>
  </si>
  <si>
    <t xml:space="preserve">  оборудования</t>
  </si>
  <si>
    <t xml:space="preserve">  строительных и монтажных работ</t>
  </si>
  <si>
    <t>Сметная стоимость:</t>
  </si>
  <si>
    <t>Объектов производственного назначения, тыс. руб.</t>
  </si>
  <si>
    <t>Наименование затрат</t>
  </si>
  <si>
    <t>СВОДКА ЗАТРАТ</t>
  </si>
  <si>
    <t>Наименование проекта-аналога (сметного расчета)</t>
  </si>
  <si>
    <t>Кол-во технологических решений</t>
  </si>
  <si>
    <t>Технические показатели</t>
  </si>
  <si>
    <t>Наименование расчета*)</t>
  </si>
  <si>
    <t>ЛСР</t>
  </si>
  <si>
    <t>(объектная смета)</t>
  </si>
  <si>
    <t>Строительно-монтажные работы</t>
  </si>
  <si>
    <t>(наименование объекта)</t>
  </si>
  <si>
    <t>Номера сметных расчетов (смет)</t>
  </si>
  <si>
    <t>Наименование работ и затрат</t>
  </si>
  <si>
    <t>оборудова-
ния, мебели, инвентаря</t>
  </si>
  <si>
    <t>всего</t>
  </si>
  <si>
    <t>Локальные сметы (расчеты)</t>
  </si>
  <si>
    <t>Итого "Локальные сметы (расчеты)"</t>
  </si>
  <si>
    <t>Временные здания и сооружения</t>
  </si>
  <si>
    <t>Итого с учетом "Временные здания и сооружения"</t>
  </si>
  <si>
    <t>Прочие работы и затраты</t>
  </si>
  <si>
    <t>Итого с учетом "Прочие работы и затраты"</t>
  </si>
  <si>
    <t>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</si>
  <si>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с учетом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</si>
  <si>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Налоги и обязательные платежи</t>
  </si>
  <si>
    <t>Итого по объектной смете</t>
  </si>
  <si>
    <t>Строительные работы</t>
  </si>
  <si>
    <t>Монтажные работы</t>
  </si>
  <si>
    <t>Итого, сметная стоимость в прогнозном уровне цен</t>
  </si>
  <si>
    <t>Итого, сметная стоимость в прогнозном уровне цен с учетом НДС</t>
  </si>
  <si>
    <t>Итого</t>
  </si>
  <si>
    <t>СМЕТНЫЙ РАСЧЕТ СТОИМОСТИ ИНВЕСТИЦИОННОГО ПРОЕКТА</t>
  </si>
  <si>
    <t>Глава 1. Подготовка территории строительства</t>
  </si>
  <si>
    <t>Итого по Главе 1. "Подготовка территории строительства"</t>
  </si>
  <si>
    <t>Глава 2. Основные объекты строительства</t>
  </si>
  <si>
    <t>в том числе оборудование заказчика</t>
  </si>
  <si>
    <t>Итого по Главе 2. "Основные объекты строительства"</t>
  </si>
  <si>
    <t>Глава 5. Объекты транспортного хозяйства и связи</t>
  </si>
  <si>
    <t>Итого по Главе 5. "Объекты транспортного хозяйства и связи"</t>
  </si>
  <si>
    <t>Глава 6. Наружные сети и сооружения водоснабжения, водоотведения, теплоснабжения и газоснабжения</t>
  </si>
  <si>
    <t>Итого по Главе 6. "Наружные сети и сооружения водоснабжения, водоотведения, теплоснабжения и газоснабжения"</t>
  </si>
  <si>
    <t>Глава 7. Благоустройство и озеленение территории</t>
  </si>
  <si>
    <t>Итого по Главе 7. "Благоустройство и озеленение территории"</t>
  </si>
  <si>
    <t>Итого по Главам 1-7</t>
  </si>
  <si>
    <t>в том числе:</t>
  </si>
  <si>
    <t>ТП</t>
  </si>
  <si>
    <t>кабельные линии</t>
  </si>
  <si>
    <t>воздушные линии 10 кВ</t>
  </si>
  <si>
    <t>воздушные линии 35 кВ</t>
  </si>
  <si>
    <t>воздушные линии 110 кВ</t>
  </si>
  <si>
    <t>ГСН-81-05-01-2001 прил.1 п.2.7, ТЧ п.2.1</t>
  </si>
  <si>
    <t>Временные здания и сооружения - 2,5%*0,8 (кабельная линия)</t>
  </si>
  <si>
    <t>Временные здания и сооружения - 2,5%*0,8 (ВЛ 10 кВ)</t>
  </si>
  <si>
    <t>ГСН-81-05-01-2001 прил.1 п.2.5, ТЧ п.2.1</t>
  </si>
  <si>
    <t>Временные здания и сооружения - 3,3%*0,8 (ВЛ 35 кВ)</t>
  </si>
  <si>
    <t>Временные здания и сооружения - 3,3%*0,8 (ВЛ 110 кВ )</t>
  </si>
  <si>
    <t>Итого по Главе 8. "Временные здания и сооружения"</t>
  </si>
  <si>
    <t>Итого по Главе 9. "Прочие работы и затраты"</t>
  </si>
  <si>
    <t>Глава 10. Содержание службы заказчика. Строительный контроль</t>
  </si>
  <si>
    <t>Постановление Правительства РФ от 21.06.2010г. №468</t>
  </si>
  <si>
    <t>Итого по Главе 10. "Содержание службы заказчика. Строительный контроль"</t>
  </si>
  <si>
    <t>Проектные работы</t>
  </si>
  <si>
    <t>Итого по Главе 12. "Проектные и изыскательские работы"</t>
  </si>
  <si>
    <t>Непредвиденные затраты - 3%</t>
  </si>
  <si>
    <t>Итого "Непредвиденные затраты"</t>
  </si>
  <si>
    <t>Итого с учетом "Непредвиденные затраты"</t>
  </si>
  <si>
    <t>Всего по сводному расчету</t>
  </si>
  <si>
    <t>Строки за итогами</t>
  </si>
  <si>
    <t>возврат материалов</t>
  </si>
  <si>
    <t>Оборудование</t>
  </si>
  <si>
    <t xml:space="preserve">Налоговой кодекс РФ </t>
  </si>
  <si>
    <t xml:space="preserve"> по инвестиционной деятельности филиала </t>
  </si>
  <si>
    <t>Наименование</t>
  </si>
  <si>
    <t>Ед. изм.</t>
  </si>
  <si>
    <t>Кол-во</t>
  </si>
  <si>
    <t>Цена за ед.</t>
  </si>
  <si>
    <t>Напряжение</t>
  </si>
  <si>
    <t>Технические характеристики</t>
  </si>
  <si>
    <t>Источник ценовой информации</t>
  </si>
  <si>
    <t>ОБЪЕКТНЫЙ СМЕТНЫЙ РАСЧЕТ № 02-01</t>
  </si>
  <si>
    <t>Прочие работы</t>
  </si>
  <si>
    <t>Сметная стоимость, тыс. руб.</t>
  </si>
  <si>
    <t xml:space="preserve">             по инвестиционному проекту _</t>
  </si>
  <si>
    <t>Прочие</t>
  </si>
  <si>
    <t xml:space="preserve">Стоимость, т. руб. без НДС </t>
  </si>
  <si>
    <t xml:space="preserve">Уд. стоим, т.  руб. без НДС. </t>
  </si>
  <si>
    <t>ОБЪЕКТНЫЙ СМЕТНЫЙ РАСЧЕТ № 01-01</t>
  </si>
  <si>
    <t>Подготовительные  работы</t>
  </si>
  <si>
    <t>ОБЪЕКТНЫЙ СМЕТНЫЙ РАСЧЕТ № 09-01</t>
  </si>
  <si>
    <t>ИТОГО,  т. руб. без НДС</t>
  </si>
  <si>
    <t>Строительный контроль - 2,14%</t>
  </si>
  <si>
    <t>Измеритель</t>
  </si>
  <si>
    <t>Приложение №1</t>
  </si>
  <si>
    <t>к Протоколу согласования НМЦ</t>
  </si>
  <si>
    <t>РАСЧЕТ НМЦ МЕТОДОМ АНАЛИЗА РЫНКА</t>
  </si>
  <si>
    <t>Наименование каждой единицы товара, работы, услуги (марка, технические характеристики)</t>
  </si>
  <si>
    <t>Кол-во в ед.изм</t>
  </si>
  <si>
    <t>Ставка НДС, %</t>
  </si>
  <si>
    <t>Информация о ценах аналогичного договора за ед. изм., руб., без НДС</t>
  </si>
  <si>
    <t>Информация о рыночных ценах за ед. изм., руб., без НДС</t>
  </si>
  <si>
    <r>
      <t xml:space="preserve">Минимальная цена за ед. </t>
    </r>
    <r>
      <rPr>
        <sz val="11"/>
        <color indexed="8"/>
        <rFont val="Times New Roman"/>
        <family val="1"/>
        <charset val="204"/>
      </rPr>
      <t>изм.</t>
    </r>
    <r>
      <rPr>
        <sz val="11"/>
        <color indexed="8"/>
        <rFont val="Times New Roman"/>
        <family val="1"/>
        <charset val="204"/>
      </rPr>
      <t>, руб. без НДС</t>
    </r>
  </si>
  <si>
    <t>Минимальная стоимость, руб. без НДС</t>
  </si>
  <si>
    <t>Общая стоимость, руб. без НДС</t>
  </si>
  <si>
    <t>Общая стоимость, руб. с НДС</t>
  </si>
  <si>
    <t>-</t>
  </si>
  <si>
    <t>Цена за ед., руб. без НДС</t>
  </si>
  <si>
    <t>Стоимость, руб. без НДС</t>
  </si>
  <si>
    <r>
      <t>1.</t>
    </r>
    <r>
      <rPr>
        <sz val="7"/>
        <color indexed="8"/>
        <rFont val="Times New Roman"/>
        <family val="1"/>
        <charset val="204"/>
      </rPr>
      <t xml:space="preserve">      </t>
    </r>
    <r>
      <rPr>
        <sz val="11"/>
        <color indexed="8"/>
        <rFont val="Times New Roman"/>
        <family val="1"/>
        <charset val="204"/>
      </rPr>
      <t> </t>
    </r>
  </si>
  <si>
    <t>ИТОГО</t>
  </si>
  <si>
    <t>х</t>
  </si>
  <si>
    <t>Особенности рынка и (или) закупочной ситуации, влияющие на величину НМЦ [1]: _________</t>
  </si>
  <si>
    <t>Цена подлежащей к выполнению работы определяется на основании Коммерческих предложении, с указанием единичной расценки за 1 га выполняемых работ.</t>
  </si>
  <si>
    <t>Расчет НМЦ проведен в соответствии с Положением о порядке установления, применения, изменения начальной (максимальной) цены лота при проведении закупочных процедур.</t>
  </si>
  <si>
    <t>Рассчитанная НМЦ соответствует рыночным показателям.</t>
  </si>
  <si>
    <t xml:space="preserve">Руководитель структурного подразделения (инициатора закупки)                                    </t>
  </si>
  <si>
    <t>(подпись)</t>
  </si>
  <si>
    <t>(расшифровка)</t>
  </si>
  <si>
    <t xml:space="preserve">Исполнитель расчета </t>
  </si>
  <si>
    <t>УТВЕРЖДАЮ:</t>
  </si>
  <si>
    <t>(подпись)                             (расшифровка)</t>
  </si>
  <si>
    <t xml:space="preserve"> «_____» ______________________ 2021 года</t>
  </si>
  <si>
    <t>ПРОТОКОЛ</t>
  </si>
  <si>
    <t>СОГЛАСОВАНИЯ НАЧАЛЬНОЙ (МАКСИМАЛЬНОЙ) ЦЕНЫ</t>
  </si>
  <si>
    <t>(не подлежит опубликованию в составе конкурсной документации)</t>
  </si>
  <si>
    <t>Наименование закупки, вид и предмет закупки (лота):</t>
  </si>
  <si>
    <t xml:space="preserve">Начальная (максимальная) цена без НДС лота: </t>
  </si>
  <si>
    <t>Начальная (максимальная) цена с НДС лота:</t>
  </si>
  <si>
    <t>Расчет выполнен в соответствии с документами, представленными в приложении к протоколу.</t>
  </si>
  <si>
    <t>Приложения:</t>
  </si>
  <si>
    <r>
      <t>1.</t>
    </r>
    <r>
      <rPr>
        <sz val="7"/>
        <color indexed="8"/>
        <rFont val="Times New Roman"/>
        <family val="1"/>
        <charset val="204"/>
      </rPr>
      <t xml:space="preserve">                      </t>
    </r>
    <r>
      <rPr>
        <sz val="12"/>
        <color indexed="8"/>
        <rFont val="Times New Roman"/>
        <family val="1"/>
        <charset val="204"/>
      </rPr>
      <t>Расчет НМЦ методом анализа рынка</t>
    </r>
  </si>
  <si>
    <r>
      <t>2.</t>
    </r>
    <r>
      <rPr>
        <sz val="7"/>
        <color indexed="8"/>
        <rFont val="Times New Roman"/>
        <family val="1"/>
        <charset val="204"/>
      </rPr>
      <t xml:space="preserve">                      </t>
    </r>
    <r>
      <rPr>
        <sz val="12"/>
        <color indexed="8"/>
        <rFont val="Times New Roman"/>
        <family val="1"/>
        <charset val="204"/>
      </rPr>
      <t>Коммерческие предложения</t>
    </r>
  </si>
  <si>
    <t>Начальник УКС</t>
  </si>
  <si>
    <t>/В.Я. Рыбин/</t>
  </si>
  <si>
    <t xml:space="preserve">Инженер 1 кат </t>
  </si>
  <si>
    <t>/В.Г. Парфенов/</t>
  </si>
  <si>
    <t xml:space="preserve">                                                                                </t>
  </si>
  <si>
    <t xml:space="preserve">                                                                                       </t>
  </si>
  <si>
    <t>Дата: 21.12.2021 г.</t>
  </si>
  <si>
    <t>Примечание</t>
  </si>
  <si>
    <t xml:space="preserve"> /Д.В. Язев/</t>
  </si>
  <si>
    <t>Заместитель директора по инвестиционной деятельности</t>
  </si>
  <si>
    <t>Составлен в ценах по состоянию на</t>
  </si>
  <si>
    <t>Заместитель директора</t>
  </si>
  <si>
    <t xml:space="preserve">                            _____________________Д.В. Язев</t>
  </si>
  <si>
    <t>в ценах  4 кв 2020 г</t>
  </si>
  <si>
    <t>Высоковольтное оборудование</t>
  </si>
  <si>
    <t xml:space="preserve"> 02-01-02</t>
  </si>
  <si>
    <t>ТТ 110 кВ</t>
  </si>
  <si>
    <t>шт</t>
  </si>
  <si>
    <t>«Техническое перевооружение ПС 110 кВ Радиозавод (ПС-67) с установкой трансформаторов тока 110 кВ в количестве 6 шт. и трансформаторов напряжения 110 кВ в количестве 6 шт.»  (ССПИ)</t>
  </si>
  <si>
    <t xml:space="preserve"> 02-01-01</t>
  </si>
  <si>
    <t>Конструктивные решения ПС-67</t>
  </si>
  <si>
    <t>фундамент под ТТ</t>
  </si>
  <si>
    <t>Электротехнические решения. НКУ (ИОС1.2)</t>
  </si>
  <si>
    <t xml:space="preserve"> 02-01-03</t>
  </si>
  <si>
    <t>Шкаф зажимов ТТ</t>
  </si>
  <si>
    <t>Диспетчеризация ИОС 1.3</t>
  </si>
  <si>
    <t>ЭНИП</t>
  </si>
  <si>
    <t xml:space="preserve"> 02-01-04</t>
  </si>
  <si>
    <t xml:space="preserve"> 09-01-01</t>
  </si>
  <si>
    <t>02-01-01 Конструктивные решения ПС-67</t>
  </si>
  <si>
    <t>02-01-02 Высоковольтное оборудование</t>
  </si>
  <si>
    <t>02-01-03 Электротехнические решения. НКУ (ИОС1.2)</t>
  </si>
  <si>
    <t>02-01-04 Диспетчеризация ИОС 1.3</t>
  </si>
  <si>
    <t>09-01-01 ПНР</t>
  </si>
  <si>
    <t>ПНР</t>
  </si>
  <si>
    <t>110 кВ</t>
  </si>
  <si>
    <t>КП № 072-02 от 01.03.21 ООО СК "СтройСтандарт"</t>
  </si>
  <si>
    <t>Авторский надзор - 0,2%</t>
  </si>
  <si>
    <t>Приказом Минстроя РФ от 04.08.2020 г. №421/пр п.173</t>
  </si>
  <si>
    <t>Итого, сметная стоимость в ценах на октябрь 2021</t>
  </si>
  <si>
    <t>Индексы-дефляторы Минэкономразвития от года текущих цен до года реализации(2022)</t>
  </si>
  <si>
    <t>индекс Росстата (июнь 2021/ июль2021, июль2021/ август2021, август2021/ сентябрь2021, сентябрь 2021/ октябрь 2021)</t>
  </si>
  <si>
    <t>4 кв.2015г.</t>
  </si>
  <si>
    <t>Источник ценовой информации: проектно-сметная документация  по объекту  «'Охранно-пожарная сигнализация»</t>
  </si>
  <si>
    <t>НДС - 18%</t>
  </si>
  <si>
    <t>Площадь здания (м3)</t>
  </si>
  <si>
    <t xml:space="preserve">ОБЪЕКТНЫЙ СМЕТНЫЙ РАСЧЕТ </t>
  </si>
  <si>
    <t>ОБЪЕКТНЫЙ СМЕТНЫЙ РАСЧЕТ № 2-12</t>
  </si>
  <si>
    <t>МДС 81- 35.2004</t>
  </si>
  <si>
    <t>ГСН 81-05-01 Прил. 1 п. 2.7</t>
  </si>
  <si>
    <t>Временные здания и сооружения  2,5% от СМР гл.1-7</t>
  </si>
  <si>
    <t>ГСН 81-05-02-2007</t>
  </si>
  <si>
    <t>Производство работ в зимнее время 2,9 х 1,1 = 3,19% от СМР гл.1-8</t>
  </si>
  <si>
    <t>Письмо госстроя ССР №1-д от 10.10.1991, разд.II п.2а</t>
  </si>
  <si>
    <t>Затраты на премирование за ввод объекта в эксплуатацию 2,13% от СМР гл.1-8</t>
  </si>
  <si>
    <t>Приказ Росстроя от 15.02.05№36</t>
  </si>
  <si>
    <t>Содержание заказчика/застройщика 1,3%</t>
  </si>
  <si>
    <t>№2-12</t>
  </si>
  <si>
    <t>Охранно-пожарная сигнализация</t>
  </si>
  <si>
    <t>4 кв.2015</t>
  </si>
  <si>
    <t xml:space="preserve">«Охранно-пожарная сигнализация»  </t>
  </si>
  <si>
    <t>м3</t>
  </si>
  <si>
    <t xml:space="preserve"> 2-12</t>
  </si>
  <si>
    <t>02-12  Охранно-пожарная сигнализация</t>
  </si>
  <si>
    <t>Площадь  (44,1 м3)</t>
  </si>
  <si>
    <t xml:space="preserve">Дата расчета: </t>
  </si>
  <si>
    <t>Пульт контроля и управления С2000М</t>
  </si>
  <si>
    <t>Прибор приемно-контрольный охранно-пожарный "Сигнал-10"</t>
  </si>
  <si>
    <t>Блок контрольно-пусковой "С2000-КПБ"</t>
  </si>
  <si>
    <t>Блок сигнально-пусковой "С2000-СП1"</t>
  </si>
  <si>
    <t>Контроллер двухпроводной линии связи С2000-КДС</t>
  </si>
  <si>
    <t>Блок расширения шлейфов сигнализации "БРШС-Еx" исполнение2</t>
  </si>
  <si>
    <t>Резервированный источник питания РИП-12</t>
  </si>
  <si>
    <t>Резервированный источник питания РИП-12В-1А-7Ач</t>
  </si>
  <si>
    <t>Извещатель пожарный дымовой ИП 212-ЗСУМ</t>
  </si>
  <si>
    <t>Извещатель пожарный дымовой ИП 212-ЗСУМ (в запас)</t>
  </si>
  <si>
    <t>Извещатель пожарный дымовой ИП 212-120 ИПД-Ех</t>
  </si>
  <si>
    <t>Извещатель пожарный дымовой ИП 212-120 ИПД-Ех (в запас)</t>
  </si>
  <si>
    <t>Извещатель пожарный ручной ИПР-ЗСУМ</t>
  </si>
  <si>
    <t>Извещатель пожарный ручной ИПР-ЗСУМ (в запас)</t>
  </si>
  <si>
    <t>Извещатель пожарный ручной ИП-535-27 ИПР-Ех</t>
  </si>
  <si>
    <t>Извещатель пожарный ручной ИП-535-27 ИПР-Ех (в запас)</t>
  </si>
  <si>
    <t>Извещатель охранный объемный оптико-электронный ИО409-40</t>
  </si>
  <si>
    <t>Извещатель охранный объемный оптико-электронный ИО409-32</t>
  </si>
  <si>
    <t>Извещатель охранный магнитоконтактный ИО 102-20</t>
  </si>
  <si>
    <t>оповещатель  пожарный световой с надписью "Выход" Блик-С-12</t>
  </si>
  <si>
    <t>Звуковой оповещатель  пожарный ТОН-1С-12</t>
  </si>
  <si>
    <t>Бокс 2*17Ач-12В</t>
  </si>
  <si>
    <t>Аккумуляторная батарея 12В, 7 А*ч</t>
  </si>
  <si>
    <t>Аккумуляторная батарея 12В, 17 А*ч</t>
  </si>
  <si>
    <t>БОЛИД</t>
  </si>
  <si>
    <t>Итого, сметная стоимость в ценах 4 кв. 2015 года</t>
  </si>
  <si>
    <t>M_000-32-1-06.10-0008</t>
  </si>
  <si>
    <t>Создание системы пожарной сигнализации административного здания РПБ Кемского района электросетей - 1 система</t>
  </si>
  <si>
    <t>Сметный расчет полной стоимости инвестиционного проекта в прогнозных ценах соответствующих лет по ИП№</t>
  </si>
  <si>
    <t>Год окончания реализации инвестиционного проекта</t>
  </si>
  <si>
    <t>Наименование ИП</t>
  </si>
  <si>
    <t>Код ИП</t>
  </si>
  <si>
    <t>Плановая стоимость, тыс. руб. без НДС</t>
  </si>
  <si>
    <t>в т.ч.</t>
  </si>
  <si>
    <t>затраты облагаемые НДС</t>
  </si>
  <si>
    <t>затраты не облагаемые НДС, тыс. руб.</t>
  </si>
  <si>
    <t>Всего, в тыс.руб. с НДС</t>
  </si>
  <si>
    <t>Факт финансирования на 01.01.2023, тыс.руб. с НДС (18%)</t>
  </si>
  <si>
    <t>Факт финансирования на 01.01.2023, тыс.руб. с НДС (20%)</t>
  </si>
  <si>
    <t>Факт финансирования на 01.01.2023, тыс.руб. (затраты не облагаемые НДС)</t>
  </si>
  <si>
    <t>КЗДЗ на 01.01.2023, тыс.руб.</t>
  </si>
  <si>
    <t>План финансирования после 01.01.2023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</si>
  <si>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</si>
  <si>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</si>
  <si>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</si>
  <si>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</si>
  <si>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01.01.2023</t>
  </si>
  <si>
    <t>после 01.01.2023</t>
  </si>
  <si>
    <t>Актирование выполненных работ до 01.01.2023</t>
  </si>
  <si>
    <t>Актирование выполненных работ, тыс. руб. без НДС (18%)</t>
  </si>
  <si>
    <t>Актирование выполненных работ, тыс. руб. без НДС (20%)</t>
  </si>
  <si>
    <t>ФОТ, в т.ч. ЕСН</t>
  </si>
  <si>
    <t>Погашение процентов по кредитам</t>
  </si>
  <si>
    <t>Прочие затраты, не облагаемые НДС</t>
  </si>
  <si>
    <t>ФОТ,в т.ч.ЕСН</t>
  </si>
  <si>
    <t>Начальник отдела инвестиций</t>
  </si>
  <si>
    <t>Малыгина Т.Г.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</si>
</sst>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_-;\-* #,##0.00_-;_-* &quot;-&quot;??_-;_-@_-"/>
    <numFmt numFmtId="165" formatCode="_-* #,##0.00_р_._-;\-* #,##0.00_р_._-;_-* &quot;-&quot;??_р_._-;_-@_-"/>
    <numFmt numFmtId="166" formatCode="#,##0.000"/>
    <numFmt numFmtId="167" formatCode="0.000"/>
    <numFmt numFmtId="168" formatCode="0.00000"/>
    <numFmt numFmtId="169" formatCode="0.0000"/>
    <numFmt numFmtId="170" formatCode="_-* #,##0.000_р_._-;\-* #,##0.000_р_._-;_-* &quot;-&quot;??_р_._-;_-@_-"/>
    <numFmt numFmtId="171" formatCode="_-* #,##0.000_-;\-* #,##0.000_-;_-* &quot;-&quot;??_-;_-@_-"/>
    <numFmt numFmtId="172" formatCode="#,##0.00\ _₽"/>
    <numFmt numFmtId="173" formatCode="#,##0.00\ &quot;₽&quot;"/>
    <numFmt numFmtId="174" formatCode="dd/mm/yy;@"/>
    <numFmt numFmtId="175" formatCode="_-* #,##0.00000\ _₽_-;\-* #,##0.00000\ _₽_-;_-* &quot;-&quot;?????\ _₽_-;_-@_-"/>
    <numFmt numFmtId="176" formatCode="_-* #,##0.00000_-;\-* #,##0.00000_-;_-* &quot;-&quot;??_-;_-@_-"/>
    <numFmt numFmtId="177" formatCode="_-* #,##0.00000\ _₽_-;\-* #,##0.00000\ _₽_-;_-* &quot;-&quot;??\ _₽_-;_-@_-"/>
    <numFmt numFmtId="178" formatCode="#,##0.00000"/>
    <numFmt numFmtId="179" formatCode="_-* #,##0.000\ _₽_-;\-* #,##0.000\ _₽_-;_-* &quot;-&quot;??\ _₽_-;_-@_-"/>
    <numFmt numFmtId="180" formatCode="_-* #,##0.00000\ _₽_-;\-* #,##0.00000\ _₽_-;_-* &quot;-&quot;??????\ _₽_-;_-@_-"/>
  </numFmts>
  <fonts count="7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u/>
      <sz val="10"/>
      <color indexed="12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9"/>
      <name val="Times New Roman"/>
      <family val="1"/>
      <charset val="204"/>
    </font>
    <font>
      <i/>
      <sz val="10"/>
      <color indexed="9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  <font>
      <sz val="11"/>
      <name val="Arial"/>
      <family val="1"/>
    </font>
    <font>
      <i/>
      <sz val="8"/>
      <name val="Arial"/>
      <family val="2"/>
      <charset val="204"/>
    </font>
    <font>
      <sz val="12"/>
      <name val="Arial"/>
      <family val="1"/>
    </font>
    <font>
      <sz val="9"/>
      <name val="Arial"/>
      <family val="1"/>
    </font>
    <font>
      <i/>
      <sz val="9"/>
      <name val="Arial"/>
      <family val="1"/>
    </font>
    <font>
      <b/>
      <sz val="12"/>
      <name val="Arial"/>
      <family val="1"/>
    </font>
    <font>
      <i/>
      <sz val="11"/>
      <name val="Arial"/>
      <family val="1"/>
    </font>
    <font>
      <b/>
      <sz val="11"/>
      <name val="Arial Cyr"/>
      <charset val="204"/>
    </font>
    <font>
      <i/>
      <sz val="10"/>
      <name val="Times New Roman"/>
      <family val="1"/>
      <charset val="204"/>
    </font>
    <font>
      <i/>
      <sz val="10"/>
      <name val="Arial Cyr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1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Arial"/>
      <family val="2"/>
    </font>
    <font>
      <i/>
      <sz val="8"/>
      <color indexed="8"/>
      <name val="Calibri"/>
      <family val="2"/>
      <charset val="204"/>
    </font>
    <font>
      <sz val="10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0"/>
      <color theme="0"/>
      <name val="Arial Cyr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985">
    <xf numFmtId="0" fontId="0" fillId="0" borderId="0"/>
    <xf numFmtId="165" fontId="51" fillId="0" borderId="0" applyFont="0" applyFill="0" applyBorder="0" applyAlignment="0" applyProtection="0"/>
    <xf numFmtId="41" fontId="52" fillId="0" borderId="0" applyFont="0" applyFill="0" applyBorder="0" applyAlignment="0" applyProtection="0"/>
    <xf numFmtId="41" fontId="52" fillId="0" borderId="0" applyFont="0" applyFill="0" applyBorder="0" applyAlignment="0" applyProtection="0"/>
    <xf numFmtId="41" fontId="52" fillId="0" borderId="0" applyFont="0" applyFill="0" applyBorder="0" applyAlignment="0" applyProtection="0"/>
    <xf numFmtId="41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2" fontId="52" fillId="0" borderId="0" applyFont="0" applyFill="0" applyBorder="0" applyAlignment="0" applyProtection="0"/>
    <xf numFmtId="42" fontId="52" fillId="0" borderId="0" applyFont="0" applyFill="0" applyBorder="0" applyAlignment="0" applyProtection="0"/>
    <xf numFmtId="42" fontId="52" fillId="0" borderId="0" applyFont="0" applyFill="0" applyBorder="0" applyAlignment="0" applyProtection="0"/>
    <xf numFmtId="42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0" fontId="32" fillId="0" borderId="0"/>
    <xf numFmtId="0" fontId="66" fillId="0" borderId="0"/>
    <xf numFmtId="9" fontId="52" fillId="0" borderId="0" applyFont="0" applyFill="0" applyBorder="0" applyAlignment="0" applyProtection="0"/>
    <xf numFmtId="0" fontId="67" fillId="0" borderId="1">
      <alignment horizontal="left" vertical="top"/>
    </xf>
    <xf numFmtId="0" fontId="67" fillId="0" borderId="1">
      <alignment horizontal="right" vertical="top"/>
    </xf>
    <xf numFmtId="0" fontId="4" fillId="0" borderId="1">
      <alignment horizontal="center"/>
    </xf>
    <xf numFmtId="0" fontId="2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4" fillId="0" borderId="1">
      <alignment horizontal="center"/>
    </xf>
    <xf numFmtId="0" fontId="4" fillId="0" borderId="0">
      <alignment vertical="top"/>
    </xf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4" fillId="0" borderId="0">
      <alignment horizontal="right" vertical="top" wrapText="1"/>
    </xf>
    <xf numFmtId="0" fontId="4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4" fillId="0" borderId="1">
      <alignment horizontal="center" wrapText="1"/>
    </xf>
    <xf numFmtId="0" fontId="2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8" fillId="0" borderId="0"/>
    <xf numFmtId="0" fontId="28" fillId="0" borderId="0"/>
    <xf numFmtId="0" fontId="2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8" fillId="0" borderId="0"/>
    <xf numFmtId="0" fontId="66" fillId="0" borderId="0"/>
    <xf numFmtId="0" fontId="66" fillId="0" borderId="0"/>
    <xf numFmtId="0" fontId="66" fillId="0" borderId="0"/>
    <xf numFmtId="0" fontId="28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4" fillId="0" borderId="0"/>
    <xf numFmtId="0" fontId="4" fillId="0" borderId="1">
      <alignment horizontal="center" wrapText="1"/>
    </xf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9" fontId="28" fillId="0" borderId="0" applyFont="0" applyFill="0" applyBorder="0" applyAlignment="0" applyProtection="0"/>
    <xf numFmtId="0" fontId="4" fillId="0" borderId="1">
      <alignment horizontal="center"/>
    </xf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" fillId="0" borderId="1">
      <alignment horizontal="center" wrapText="1"/>
    </xf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" fillId="0" borderId="0">
      <alignment horizontal="center"/>
    </xf>
    <xf numFmtId="165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0" fontId="4" fillId="0" borderId="0">
      <alignment horizontal="left" vertical="top"/>
    </xf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" fillId="0" borderId="0"/>
    <xf numFmtId="0" fontId="1" fillId="0" borderId="0">
      <protection locked="0"/>
    </xf>
  </cellStyleXfs>
  <cellXfs count="323">
    <xf numFmtId="0" fontId="0" fillId="0" borderId="0" xfId="0"/>
    <xf numFmtId="0" fontId="4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0" fontId="6" fillId="0" borderId="0" xfId="0" applyFont="1"/>
    <xf numFmtId="49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4" fillId="0" borderId="0" xfId="0" applyFont="1" applyAlignment="1">
      <alignment horizontal="left" vertical="top"/>
    </xf>
    <xf numFmtId="166" fontId="4" fillId="0" borderId="0" xfId="0" applyNumberFormat="1" applyFont="1" applyAlignment="1">
      <alignment horizontal="right" vertical="top" indent="1"/>
    </xf>
    <xf numFmtId="49" fontId="26" fillId="0" borderId="0" xfId="0" applyNumberFormat="1" applyFont="1" applyFill="1" applyAlignment="1">
      <alignment horizontal="left" vertical="top"/>
    </xf>
    <xf numFmtId="166" fontId="27" fillId="0" borderId="0" xfId="0" applyNumberFormat="1" applyFont="1" applyAlignment="1">
      <alignment horizontal="left" vertical="top"/>
    </xf>
    <xf numFmtId="166" fontId="26" fillId="0" borderId="0" xfId="0" applyNumberFormat="1" applyFont="1" applyAlignment="1">
      <alignment horizontal="right" vertical="top" indent="1"/>
    </xf>
    <xf numFmtId="0" fontId="26" fillId="0" borderId="0" xfId="0" applyFont="1" applyAlignment="1">
      <alignment horizontal="left" vertical="top"/>
    </xf>
    <xf numFmtId="166" fontId="4" fillId="0" borderId="0" xfId="0" applyNumberFormat="1" applyFont="1" applyAlignment="1">
      <alignment horizontal="right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166" fontId="4" fillId="0" borderId="1" xfId="0" applyNumberFormat="1" applyFont="1" applyFill="1" applyBorder="1" applyAlignment="1">
      <alignment horizontal="right" vertical="top" wrapText="1"/>
    </xf>
    <xf numFmtId="0" fontId="28" fillId="0" borderId="0" xfId="1867" applyFill="1"/>
    <xf numFmtId="0" fontId="34" fillId="0" borderId="0" xfId="20" applyFont="1" applyFill="1" applyAlignment="1">
      <alignment horizontal="left" vertical="center"/>
    </xf>
    <xf numFmtId="0" fontId="35" fillId="0" borderId="11" xfId="20" applyFont="1" applyFill="1" applyBorder="1" applyAlignment="1">
      <alignment horizontal="left" vertical="center" wrapText="1"/>
    </xf>
    <xf numFmtId="0" fontId="35" fillId="0" borderId="11" xfId="20" applyFont="1" applyFill="1" applyBorder="1" applyAlignment="1">
      <alignment horizontal="center" vertical="center" wrapText="1"/>
    </xf>
    <xf numFmtId="0" fontId="35" fillId="0" borderId="12" xfId="20" applyFont="1" applyFill="1" applyBorder="1" applyAlignment="1">
      <alignment horizontal="left" vertical="center" wrapText="1"/>
    </xf>
    <xf numFmtId="171" fontId="35" fillId="0" borderId="13" xfId="2840" applyNumberFormat="1" applyFont="1" applyFill="1" applyBorder="1" applyAlignment="1">
      <alignment vertical="center" wrapText="1"/>
    </xf>
    <xf numFmtId="0" fontId="32" fillId="0" borderId="11" xfId="20" applyFont="1" applyFill="1" applyBorder="1" applyAlignment="1">
      <alignment horizontal="center" vertical="center" wrapText="1"/>
    </xf>
    <xf numFmtId="0" fontId="35" fillId="0" borderId="1" xfId="20" applyFont="1" applyBorder="1" applyAlignment="1">
      <alignment horizontal="center" vertical="center" wrapText="1"/>
    </xf>
    <xf numFmtId="0" fontId="34" fillId="0" borderId="0" xfId="20" applyFont="1" applyFill="1" applyAlignment="1">
      <alignment vertical="center"/>
    </xf>
    <xf numFmtId="0" fontId="29" fillId="0" borderId="0" xfId="0" applyFont="1"/>
    <xf numFmtId="49" fontId="29" fillId="0" borderId="0" xfId="0" applyNumberFormat="1" applyFont="1" applyAlignment="1">
      <alignment horizontal="left" vertical="top"/>
    </xf>
    <xf numFmtId="0" fontId="29" fillId="0" borderId="0" xfId="0" applyFont="1" applyAlignment="1">
      <alignment horizontal="center" vertical="center"/>
    </xf>
    <xf numFmtId="49" fontId="29" fillId="0" borderId="14" xfId="0" applyNumberFormat="1" applyFont="1" applyBorder="1" applyAlignment="1">
      <alignment horizontal="left" vertical="top"/>
    </xf>
    <xf numFmtId="0" fontId="29" fillId="0" borderId="14" xfId="0" applyFont="1" applyBorder="1" applyAlignment="1">
      <alignment horizontal="center" vertical="center"/>
    </xf>
    <xf numFmtId="0" fontId="31" fillId="0" borderId="14" xfId="0" applyFont="1" applyBorder="1" applyAlignment="1">
      <alignment horizontal="center" vertical="center"/>
    </xf>
    <xf numFmtId="0" fontId="29" fillId="0" borderId="0" xfId="0" applyFont="1" applyAlignment="1">
      <alignment horizontal="right" vertical="top"/>
    </xf>
    <xf numFmtId="0" fontId="30" fillId="0" borderId="0" xfId="0" applyFont="1" applyAlignment="1">
      <alignment horizontal="center" vertical="center"/>
    </xf>
    <xf numFmtId="49" fontId="29" fillId="0" borderId="0" xfId="0" applyNumberFormat="1" applyFont="1" applyAlignment="1">
      <alignment horizontal="left" vertical="center"/>
    </xf>
    <xf numFmtId="49" fontId="29" fillId="0" borderId="0" xfId="0" applyNumberFormat="1" applyFont="1" applyAlignment="1">
      <alignment horizontal="right" vertical="top"/>
    </xf>
    <xf numFmtId="0" fontId="29" fillId="0" borderId="0" xfId="0" applyNumberFormat="1" applyFont="1" applyAlignment="1">
      <alignment horizontal="left" vertical="top"/>
    </xf>
    <xf numFmtId="0" fontId="29" fillId="0" borderId="0" xfId="0" applyFont="1" applyAlignment="1">
      <alignment horizontal="right" vertical="center"/>
    </xf>
    <xf numFmtId="0" fontId="29" fillId="0" borderId="15" xfId="0" applyFont="1" applyBorder="1" applyAlignment="1">
      <alignment horizontal="center"/>
    </xf>
    <xf numFmtId="49" fontId="29" fillId="0" borderId="15" xfId="0" applyNumberFormat="1" applyFont="1" applyBorder="1" applyAlignment="1">
      <alignment horizontal="center" vertical="center"/>
    </xf>
    <xf numFmtId="0" fontId="29" fillId="0" borderId="15" xfId="0" applyFont="1" applyBorder="1" applyAlignment="1">
      <alignment horizontal="center" vertical="center"/>
    </xf>
    <xf numFmtId="0" fontId="29" fillId="0" borderId="1" xfId="0" applyFont="1" applyBorder="1" applyAlignment="1">
      <alignment horizontal="right" vertical="top" wrapText="1"/>
    </xf>
    <xf numFmtId="0" fontId="29" fillId="0" borderId="1" xfId="0" applyFont="1" applyBorder="1" applyAlignment="1">
      <alignment horizontal="right" vertical="top"/>
    </xf>
    <xf numFmtId="0" fontId="29" fillId="0" borderId="1" xfId="0" applyFont="1" applyBorder="1"/>
    <xf numFmtId="4" fontId="29" fillId="0" borderId="1" xfId="0" applyNumberFormat="1" applyFont="1" applyBorder="1" applyAlignment="1">
      <alignment horizontal="right" vertical="top" wrapText="1"/>
    </xf>
    <xf numFmtId="0" fontId="35" fillId="0" borderId="15" xfId="20" applyFont="1" applyBorder="1" applyAlignment="1">
      <alignment horizontal="center" vertical="center" wrapText="1"/>
    </xf>
    <xf numFmtId="167" fontId="53" fillId="0" borderId="1" xfId="21" applyNumberFormat="1" applyFont="1" applyFill="1" applyBorder="1" applyAlignment="1">
      <alignment horizontal="center" vertical="center" wrapText="1"/>
    </xf>
    <xf numFmtId="0" fontId="53" fillId="0" borderId="1" xfId="21" applyFont="1" applyFill="1" applyBorder="1" applyAlignment="1">
      <alignment horizontal="justify" vertical="center" wrapText="1"/>
    </xf>
    <xf numFmtId="0" fontId="0" fillId="0" borderId="1" xfId="0" applyBorder="1"/>
    <xf numFmtId="164" fontId="35" fillId="0" borderId="16" xfId="2840" applyNumberFormat="1" applyFont="1" applyFill="1" applyBorder="1" applyAlignment="1">
      <alignment horizontal="center" vertical="center" wrapText="1"/>
    </xf>
    <xf numFmtId="0" fontId="54" fillId="0" borderId="0" xfId="0" applyFont="1" applyAlignment="1">
      <alignment horizontal="center" vertical="top"/>
    </xf>
    <xf numFmtId="166" fontId="4" fillId="0" borderId="0" xfId="0" applyNumberFormat="1" applyFont="1" applyAlignment="1">
      <alignment horizontal="center" vertical="center"/>
    </xf>
    <xf numFmtId="166" fontId="5" fillId="0" borderId="0" xfId="0" applyNumberFormat="1" applyFont="1" applyAlignment="1">
      <alignment horizontal="right"/>
    </xf>
    <xf numFmtId="0" fontId="28" fillId="0" borderId="0" xfId="0" applyFont="1" applyBorder="1" applyAlignment="1">
      <alignment horizontal="left" vertical="top"/>
    </xf>
    <xf numFmtId="166" fontId="4" fillId="0" borderId="0" xfId="0" applyNumberFormat="1" applyFont="1"/>
    <xf numFmtId="166" fontId="4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center" vertical="center"/>
    </xf>
    <xf numFmtId="166" fontId="5" fillId="0" borderId="0" xfId="0" applyNumberFormat="1" applyFont="1"/>
    <xf numFmtId="166" fontId="0" fillId="0" borderId="0" xfId="0" applyNumberFormat="1"/>
    <xf numFmtId="166" fontId="4" fillId="0" borderId="0" xfId="0" applyNumberFormat="1" applyFont="1" applyAlignment="1">
      <alignment horizontal="right" vertical="center"/>
    </xf>
    <xf numFmtId="0" fontId="4" fillId="0" borderId="0" xfId="2838" applyAlignment="1">
      <alignment horizontal="left"/>
    </xf>
    <xf numFmtId="0" fontId="4" fillId="0" borderId="15" xfId="2633" applyFont="1" applyBorder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1" fillId="0" borderId="0" xfId="0" applyFont="1"/>
    <xf numFmtId="0" fontId="43" fillId="0" borderId="1" xfId="0" applyFont="1" applyBorder="1" applyAlignment="1">
      <alignment horizontal="left" vertical="top" wrapText="1"/>
    </xf>
    <xf numFmtId="166" fontId="43" fillId="0" borderId="1" xfId="0" applyNumberFormat="1" applyFont="1" applyBorder="1" applyAlignment="1">
      <alignment horizontal="right" vertical="top" wrapText="1"/>
    </xf>
    <xf numFmtId="166" fontId="42" fillId="0" borderId="1" xfId="0" applyNumberFormat="1" applyFont="1" applyBorder="1" applyAlignment="1">
      <alignment horizontal="right" vertical="top" wrapText="1"/>
    </xf>
    <xf numFmtId="0" fontId="40" fillId="0" borderId="1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left" vertical="top" wrapText="1"/>
    </xf>
    <xf numFmtId="166" fontId="40" fillId="0" borderId="1" xfId="0" applyNumberFormat="1" applyFont="1" applyBorder="1" applyAlignment="1">
      <alignment horizontal="right" vertical="top" wrapText="1"/>
    </xf>
    <xf numFmtId="164" fontId="35" fillId="0" borderId="11" xfId="2840" applyNumberFormat="1" applyFont="1" applyFill="1" applyBorder="1" applyAlignment="1">
      <alignment horizontal="center" vertical="center" wrapText="1"/>
    </xf>
    <xf numFmtId="164" fontId="35" fillId="0" borderId="13" xfId="284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4" fontId="35" fillId="0" borderId="17" xfId="20" applyNumberFormat="1" applyFont="1" applyBorder="1" applyAlignment="1">
      <alignment horizontal="left" vertical="center" wrapText="1"/>
    </xf>
    <xf numFmtId="0" fontId="35" fillId="0" borderId="1" xfId="2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72" fontId="29" fillId="0" borderId="1" xfId="0" applyNumberFormat="1" applyFont="1" applyBorder="1" applyAlignment="1">
      <alignment horizontal="right" vertical="top"/>
    </xf>
    <xf numFmtId="172" fontId="29" fillId="0" borderId="1" xfId="0" applyNumberFormat="1" applyFont="1" applyBorder="1" applyAlignment="1">
      <alignment horizontal="right" vertical="top" wrapText="1"/>
    </xf>
    <xf numFmtId="166" fontId="35" fillId="0" borderId="1" xfId="20" applyNumberFormat="1" applyFont="1" applyFill="1" applyBorder="1" applyAlignment="1">
      <alignment horizontal="center" vertical="center" wrapText="1"/>
    </xf>
    <xf numFmtId="0" fontId="5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29" fillId="0" borderId="0" xfId="0" applyFont="1" applyAlignment="1">
      <alignment horizontal="center" vertical="top"/>
    </xf>
    <xf numFmtId="169" fontId="29" fillId="0" borderId="0" xfId="0" applyNumberFormat="1" applyFont="1" applyAlignment="1">
      <alignment horizontal="center" vertical="top"/>
    </xf>
    <xf numFmtId="0" fontId="29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top"/>
    </xf>
    <xf numFmtId="0" fontId="29" fillId="0" borderId="1" xfId="0" applyFont="1" applyBorder="1" applyAlignment="1">
      <alignment horizontal="center" wrapText="1"/>
    </xf>
    <xf numFmtId="4" fontId="29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horizontal="center" vertical="center"/>
    </xf>
    <xf numFmtId="0" fontId="44" fillId="0" borderId="1" xfId="1867" applyFont="1" applyBorder="1" applyAlignment="1">
      <alignment horizontal="center" vertical="center" wrapText="1"/>
    </xf>
    <xf numFmtId="0" fontId="45" fillId="0" borderId="1" xfId="1867" applyFont="1" applyBorder="1" applyAlignment="1">
      <alignment horizontal="center" vertical="center" wrapText="1"/>
    </xf>
    <xf numFmtId="49" fontId="46" fillId="0" borderId="1" xfId="1867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1" xfId="0" applyFill="1" applyBorder="1"/>
    <xf numFmtId="4" fontId="0" fillId="0" borderId="1" xfId="0" applyNumberFormat="1" applyFill="1" applyBorder="1" applyAlignment="1">
      <alignment horizontal="center" vertical="center" wrapText="1"/>
    </xf>
    <xf numFmtId="0" fontId="56" fillId="0" borderId="0" xfId="0" applyFont="1" applyAlignment="1">
      <alignment horizontal="right" vertical="center"/>
    </xf>
    <xf numFmtId="0" fontId="57" fillId="0" borderId="0" xfId="0" applyFont="1" applyAlignment="1">
      <alignment horizontal="right" vertical="center"/>
    </xf>
    <xf numFmtId="0" fontId="57" fillId="0" borderId="18" xfId="0" applyFont="1" applyBorder="1" applyAlignment="1">
      <alignment vertical="center" wrapText="1"/>
    </xf>
    <xf numFmtId="0" fontId="6" fillId="0" borderId="18" xfId="0" applyFont="1" applyBorder="1" applyAlignment="1">
      <alignment vertical="center" wrapText="1"/>
    </xf>
    <xf numFmtId="0" fontId="57" fillId="0" borderId="19" xfId="0" applyFont="1" applyBorder="1" applyAlignment="1">
      <alignment vertical="center" wrapText="1"/>
    </xf>
    <xf numFmtId="0" fontId="57" fillId="0" borderId="18" xfId="0" applyFont="1" applyBorder="1" applyAlignment="1">
      <alignment horizontal="center" vertical="center" wrapText="1"/>
    </xf>
    <xf numFmtId="0" fontId="57" fillId="0" borderId="19" xfId="0" applyFont="1" applyBorder="1" applyAlignment="1">
      <alignment horizontal="left" vertical="center" wrapText="1"/>
    </xf>
    <xf numFmtId="0" fontId="58" fillId="0" borderId="18" xfId="0" applyFont="1" applyBorder="1" applyAlignment="1">
      <alignment horizontal="center" vertical="center" textRotation="90" wrapText="1"/>
    </xf>
    <xf numFmtId="3" fontId="58" fillId="0" borderId="18" xfId="0" applyNumberFormat="1" applyFont="1" applyBorder="1" applyAlignment="1">
      <alignment horizontal="center" vertical="center" textRotation="90" wrapText="1"/>
    </xf>
    <xf numFmtId="4" fontId="58" fillId="0" borderId="18" xfId="0" applyNumberFormat="1" applyFont="1" applyFill="1" applyBorder="1" applyAlignment="1">
      <alignment horizontal="center" vertical="center" textRotation="90" wrapText="1"/>
    </xf>
    <xf numFmtId="4" fontId="6" fillId="0" borderId="18" xfId="0" applyNumberFormat="1" applyFont="1" applyFill="1" applyBorder="1" applyAlignment="1">
      <alignment horizontal="center" vertical="center" textRotation="90" wrapText="1"/>
    </xf>
    <xf numFmtId="3" fontId="6" fillId="0" borderId="18" xfId="0" applyNumberFormat="1" applyFont="1" applyFill="1" applyBorder="1" applyAlignment="1">
      <alignment horizontal="center" vertical="center" textRotation="90" wrapText="1"/>
    </xf>
    <xf numFmtId="0" fontId="56" fillId="0" borderId="18" xfId="0" applyFont="1" applyBorder="1" applyAlignment="1">
      <alignment vertical="center" wrapText="1"/>
    </xf>
    <xf numFmtId="0" fontId="59" fillId="0" borderId="18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49" fillId="0" borderId="0" xfId="0" applyFont="1" applyAlignment="1">
      <alignment wrapText="1"/>
    </xf>
    <xf numFmtId="0" fontId="60" fillId="0" borderId="0" xfId="0" applyFont="1" applyAlignment="1">
      <alignment wrapText="1"/>
    </xf>
    <xf numFmtId="0" fontId="49" fillId="0" borderId="0" xfId="689" applyFont="1" applyAlignment="1" applyProtection="1">
      <alignment horizontal="left" vertical="top"/>
    </xf>
    <xf numFmtId="0" fontId="49" fillId="0" borderId="0" xfId="0" applyFont="1" applyAlignment="1">
      <alignment vertical="top"/>
    </xf>
    <xf numFmtId="0" fontId="49" fillId="0" borderId="0" xfId="0" applyFont="1" applyAlignment="1">
      <alignment vertical="top" wrapText="1"/>
    </xf>
    <xf numFmtId="0" fontId="60" fillId="0" borderId="0" xfId="0" applyFont="1" applyAlignment="1">
      <alignment vertical="top" wrapText="1"/>
    </xf>
    <xf numFmtId="0" fontId="49" fillId="0" borderId="0" xfId="0" applyFont="1" applyAlignment="1">
      <alignment horizontal="left" vertical="center" indent="1"/>
    </xf>
    <xf numFmtId="0" fontId="49" fillId="0" borderId="0" xfId="0" applyFont="1"/>
    <xf numFmtId="0" fontId="61" fillId="0" borderId="0" xfId="0" applyFont="1" applyAlignment="1">
      <alignment horizontal="left" vertical="center" indent="1"/>
    </xf>
    <xf numFmtId="0" fontId="55" fillId="0" borderId="0" xfId="0" applyFont="1"/>
    <xf numFmtId="0" fontId="55" fillId="0" borderId="0" xfId="0" applyFont="1" applyAlignment="1">
      <alignment wrapText="1"/>
    </xf>
    <xf numFmtId="0" fontId="60" fillId="0" borderId="17" xfId="0" applyFont="1" applyBorder="1" applyAlignment="1">
      <alignment wrapText="1"/>
    </xf>
    <xf numFmtId="0" fontId="61" fillId="0" borderId="0" xfId="0" applyFont="1" applyAlignment="1">
      <alignment vertical="center" wrapText="1"/>
    </xf>
    <xf numFmtId="0" fontId="61" fillId="0" borderId="0" xfId="0" applyFont="1" applyAlignment="1">
      <alignment horizontal="center" vertical="center" wrapText="1"/>
    </xf>
    <xf numFmtId="0" fontId="62" fillId="0" borderId="0" xfId="0" applyFont="1" applyAlignment="1">
      <alignment wrapText="1"/>
    </xf>
    <xf numFmtId="0" fontId="63" fillId="0" borderId="0" xfId="0" applyFont="1" applyAlignment="1">
      <alignment horizontal="center" vertical="center" wrapText="1"/>
    </xf>
    <xf numFmtId="0" fontId="64" fillId="0" borderId="0" xfId="0" applyFont="1" applyAlignment="1">
      <alignment horizontal="right" vertical="center"/>
    </xf>
    <xf numFmtId="0" fontId="0" fillId="0" borderId="17" xfId="0" applyBorder="1"/>
    <xf numFmtId="0" fontId="57" fillId="0" borderId="17" xfId="0" applyFont="1" applyFill="1" applyBorder="1" applyAlignment="1">
      <alignment horizontal="right" vertical="center"/>
    </xf>
    <xf numFmtId="0" fontId="63" fillId="0" borderId="0" xfId="0" applyFont="1" applyAlignment="1">
      <alignment horizontal="right" vertical="center"/>
    </xf>
    <xf numFmtId="0" fontId="57" fillId="0" borderId="0" xfId="0" applyFont="1" applyAlignment="1">
      <alignment vertical="center"/>
    </xf>
    <xf numFmtId="0" fontId="55" fillId="0" borderId="0" xfId="0" applyFont="1" applyAlignment="1">
      <alignment vertical="center"/>
    </xf>
    <xf numFmtId="0" fontId="61" fillId="0" borderId="0" xfId="0" applyFont="1" applyAlignment="1">
      <alignment vertical="center"/>
    </xf>
    <xf numFmtId="0" fontId="55" fillId="0" borderId="0" xfId="0" applyFont="1" applyAlignment="1">
      <alignment horizontal="center" vertical="center"/>
    </xf>
    <xf numFmtId="0" fontId="65" fillId="0" borderId="0" xfId="0" applyFont="1" applyAlignment="1">
      <alignment vertical="center"/>
    </xf>
    <xf numFmtId="173" fontId="65" fillId="0" borderId="0" xfId="0" applyNumberFormat="1" applyFont="1" applyAlignment="1">
      <alignment horizontal="center" vertical="center" wrapText="1"/>
    </xf>
    <xf numFmtId="0" fontId="65" fillId="0" borderId="0" xfId="0" applyFont="1" applyAlignment="1">
      <alignment horizontal="center" vertical="center" wrapText="1"/>
    </xf>
    <xf numFmtId="0" fontId="61" fillId="0" borderId="0" xfId="0" applyFont="1" applyAlignment="1">
      <alignment horizontal="justify" vertical="center"/>
    </xf>
    <xf numFmtId="0" fontId="60" fillId="0" borderId="0" xfId="0" applyFont="1"/>
    <xf numFmtId="0" fontId="55" fillId="0" borderId="0" xfId="0" applyFont="1" applyAlignment="1">
      <alignment horizontal="left" vertical="center"/>
    </xf>
    <xf numFmtId="174" fontId="0" fillId="0" borderId="0" xfId="0" applyNumberFormat="1"/>
    <xf numFmtId="0" fontId="61" fillId="0" borderId="0" xfId="0" applyFont="1" applyAlignment="1">
      <alignment horizontal="justify" vertical="top"/>
    </xf>
    <xf numFmtId="0" fontId="0" fillId="0" borderId="1" xfId="0" applyBorder="1" applyAlignment="1">
      <alignment wrapText="1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0" xfId="0" applyNumberFormat="1" applyFill="1"/>
    <xf numFmtId="16" fontId="35" fillId="0" borderId="1" xfId="20" applyNumberFormat="1" applyFont="1" applyFill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20" xfId="0" applyBorder="1"/>
    <xf numFmtId="0" fontId="45" fillId="0" borderId="21" xfId="1867" applyFont="1" applyBorder="1" applyAlignment="1">
      <alignment horizontal="center" vertical="center" wrapText="1"/>
    </xf>
    <xf numFmtId="0" fontId="0" fillId="0" borderId="21" xfId="0" applyBorder="1"/>
    <xf numFmtId="170" fontId="44" fillId="0" borderId="1" xfId="2839" applyNumberFormat="1" applyFont="1" applyBorder="1" applyAlignment="1">
      <alignment horizontal="center" vertical="center" wrapText="1"/>
    </xf>
    <xf numFmtId="170" fontId="0" fillId="0" borderId="0" xfId="0" applyNumberFormat="1"/>
    <xf numFmtId="170" fontId="44" fillId="0" borderId="1" xfId="0" applyNumberFormat="1" applyFont="1" applyBorder="1" applyAlignment="1">
      <alignment horizontal="center" vertical="center"/>
    </xf>
    <xf numFmtId="170" fontId="0" fillId="0" borderId="1" xfId="0" applyNumberFormat="1" applyBorder="1"/>
    <xf numFmtId="170" fontId="44" fillId="0" borderId="1" xfId="2839" applyNumberFormat="1" applyFont="1" applyBorder="1" applyAlignment="1">
      <alignment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40" fillId="0" borderId="1" xfId="0" applyNumberFormat="1" applyFont="1" applyFill="1" applyBorder="1" applyAlignment="1">
      <alignment horizontal="left" vertical="top" wrapText="1"/>
    </xf>
    <xf numFmtId="4" fontId="40" fillId="0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left" vertical="top" wrapText="1"/>
    </xf>
    <xf numFmtId="4" fontId="4" fillId="0" borderId="1" xfId="0" quotePrefix="1" applyNumberFormat="1" applyFont="1" applyBorder="1" applyAlignment="1">
      <alignment horizontal="left" vertical="top" wrapText="1"/>
    </xf>
    <xf numFmtId="4" fontId="4" fillId="0" borderId="1" xfId="0" quotePrefix="1" applyNumberFormat="1" applyFont="1" applyFill="1" applyBorder="1" applyAlignment="1">
      <alignment horizontal="left" vertical="top" wrapText="1"/>
    </xf>
    <xf numFmtId="4" fontId="40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4" fontId="42" fillId="0" borderId="1" xfId="0" applyNumberFormat="1" applyFont="1" applyFill="1" applyBorder="1" applyAlignment="1">
      <alignment horizontal="left" vertical="top" wrapText="1"/>
    </xf>
    <xf numFmtId="4" fontId="42" fillId="0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left" vertical="top" wrapText="1"/>
    </xf>
    <xf numFmtId="168" fontId="53" fillId="0" borderId="1" xfId="21" applyNumberFormat="1" applyFont="1" applyFill="1" applyBorder="1" applyAlignment="1">
      <alignment horizontal="center" vertical="center" wrapText="1"/>
    </xf>
    <xf numFmtId="176" fontId="35" fillId="0" borderId="16" xfId="2840" applyNumberFormat="1" applyFont="1" applyFill="1" applyBorder="1" applyAlignment="1">
      <alignment horizontal="center" vertical="center" wrapText="1"/>
    </xf>
    <xf numFmtId="176" fontId="35" fillId="15" borderId="11" xfId="2840" applyNumberFormat="1" applyFont="1" applyFill="1" applyBorder="1" applyAlignment="1">
      <alignment horizontal="center" vertical="center" wrapText="1"/>
    </xf>
    <xf numFmtId="0" fontId="33" fillId="0" borderId="0" xfId="20" applyFont="1" applyFill="1" applyAlignment="1">
      <alignment horizontal="left" vertical="center" wrapText="1"/>
    </xf>
    <xf numFmtId="0" fontId="34" fillId="0" borderId="17" xfId="20" applyFont="1" applyFill="1" applyBorder="1" applyAlignment="1">
      <alignment horizontal="center" vertical="center" wrapText="1"/>
    </xf>
    <xf numFmtId="0" fontId="37" fillId="0" borderId="0" xfId="20" applyFont="1" applyFill="1" applyAlignment="1">
      <alignment horizontal="center" vertical="center"/>
    </xf>
    <xf numFmtId="0" fontId="36" fillId="0" borderId="0" xfId="20" applyFont="1" applyFill="1" applyAlignment="1">
      <alignment horizontal="center" vertical="center"/>
    </xf>
    <xf numFmtId="0" fontId="38" fillId="0" borderId="0" xfId="20" applyFont="1" applyFill="1" applyAlignment="1">
      <alignment horizontal="left" vertical="center"/>
    </xf>
    <xf numFmtId="4" fontId="7" fillId="0" borderId="1" xfId="0" applyNumberFormat="1" applyFont="1" applyFill="1" applyBorder="1" applyAlignment="1">
      <alignment horizontal="left" vertical="top" wrapText="1"/>
    </xf>
    <xf numFmtId="4" fontId="39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39" fillId="0" borderId="1" xfId="0" applyFont="1" applyBorder="1" applyAlignment="1">
      <alignment horizontal="left" vertical="top" wrapText="1"/>
    </xf>
    <xf numFmtId="166" fontId="4" fillId="0" borderId="1" xfId="0" applyNumberFormat="1" applyFont="1" applyBorder="1" applyAlignment="1">
      <alignment horizontal="center" vertical="center" wrapText="1"/>
    </xf>
    <xf numFmtId="166" fontId="5" fillId="0" borderId="0" xfId="0" applyNumberFormat="1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/>
    </xf>
    <xf numFmtId="0" fontId="6" fillId="0" borderId="17" xfId="2838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top" wrapText="1"/>
    </xf>
    <xf numFmtId="2" fontId="29" fillId="0" borderId="17" xfId="0" applyNumberFormat="1" applyFont="1" applyBorder="1" applyAlignment="1">
      <alignment horizontal="center" vertical="top" wrapText="1"/>
    </xf>
    <xf numFmtId="2" fontId="0" fillId="0" borderId="17" xfId="0" applyNumberFormat="1" applyBorder="1" applyAlignment="1">
      <alignment horizontal="center" wrapText="1"/>
    </xf>
    <xf numFmtId="0" fontId="29" fillId="0" borderId="0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29" fillId="0" borderId="1" xfId="0" applyFont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center" wrapText="1"/>
    </xf>
    <xf numFmtId="49" fontId="30" fillId="0" borderId="21" xfId="0" applyNumberFormat="1" applyFont="1" applyBorder="1" applyAlignment="1">
      <alignment horizontal="right" vertical="top" wrapText="1"/>
    </xf>
    <xf numFmtId="49" fontId="30" fillId="0" borderId="22" xfId="0" applyNumberFormat="1" applyFont="1" applyBorder="1" applyAlignment="1">
      <alignment horizontal="right" vertical="top" wrapText="1"/>
    </xf>
    <xf numFmtId="49" fontId="30" fillId="0" borderId="1" xfId="0" applyNumberFormat="1" applyFont="1" applyBorder="1" applyAlignment="1">
      <alignment horizontal="right" vertical="top" wrapText="1"/>
    </xf>
    <xf numFmtId="0" fontId="0" fillId="0" borderId="1" xfId="0" applyBorder="1" applyAlignment="1">
      <alignment vertical="top" wrapText="1"/>
    </xf>
    <xf numFmtId="0" fontId="30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29" fillId="0" borderId="1" xfId="0" applyFont="1" applyBorder="1" applyAlignment="1">
      <alignment horizontal="center" vertical="center"/>
    </xf>
    <xf numFmtId="0" fontId="30" fillId="0" borderId="21" xfId="0" applyFont="1" applyBorder="1" applyAlignment="1">
      <alignment horizontal="left" wrapText="1"/>
    </xf>
    <xf numFmtId="0" fontId="30" fillId="0" borderId="20" xfId="0" applyFont="1" applyBorder="1" applyAlignment="1">
      <alignment horizontal="left" wrapText="1"/>
    </xf>
    <xf numFmtId="0" fontId="30" fillId="0" borderId="22" xfId="0" applyFont="1" applyBorder="1" applyAlignment="1">
      <alignment horizontal="left" wrapText="1"/>
    </xf>
    <xf numFmtId="0" fontId="29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2" fontId="68" fillId="0" borderId="15" xfId="24" applyNumberFormat="1" applyFont="1" applyBorder="1" applyAlignment="1">
      <alignment horizontal="center" vertical="center" wrapText="1"/>
    </xf>
    <xf numFmtId="2" fontId="28" fillId="0" borderId="23" xfId="0" applyNumberFormat="1" applyFont="1" applyBorder="1" applyAlignment="1">
      <alignment horizontal="center" vertical="center" wrapText="1"/>
    </xf>
    <xf numFmtId="0" fontId="69" fillId="0" borderId="15" xfId="23" quotePrefix="1" applyFont="1" applyBorder="1" applyAlignment="1">
      <alignment horizontal="center" vertical="center" wrapText="1"/>
    </xf>
    <xf numFmtId="0" fontId="49" fillId="0" borderId="23" xfId="0" applyFont="1" applyBorder="1" applyAlignment="1">
      <alignment horizontal="center" vertical="center" wrapText="1"/>
    </xf>
    <xf numFmtId="0" fontId="69" fillId="0" borderId="1" xfId="23" quotePrefix="1" applyFont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center" wrapText="1"/>
    </xf>
    <xf numFmtId="0" fontId="56" fillId="0" borderId="0" xfId="0" applyFont="1" applyAlignment="1">
      <alignment horizontal="center" vertical="center"/>
    </xf>
    <xf numFmtId="0" fontId="0" fillId="0" borderId="0" xfId="0" applyAlignment="1"/>
    <xf numFmtId="0" fontId="58" fillId="0" borderId="24" xfId="0" applyFont="1" applyBorder="1" applyAlignment="1">
      <alignment vertical="center" wrapText="1"/>
    </xf>
    <xf numFmtId="0" fontId="58" fillId="0" borderId="25" xfId="0" applyFont="1" applyBorder="1" applyAlignment="1">
      <alignment vertical="center" wrapText="1"/>
    </xf>
    <xf numFmtId="0" fontId="58" fillId="0" borderId="19" xfId="0" applyFont="1" applyBorder="1" applyAlignment="1">
      <alignment vertical="center" wrapText="1"/>
    </xf>
    <xf numFmtId="0" fontId="57" fillId="0" borderId="24" xfId="0" applyFont="1" applyBorder="1" applyAlignment="1">
      <alignment horizontal="center" vertical="center" textRotation="90" wrapText="1"/>
    </xf>
    <xf numFmtId="0" fontId="57" fillId="0" borderId="25" xfId="0" applyFont="1" applyBorder="1" applyAlignment="1">
      <alignment horizontal="center" vertical="center" textRotation="90" wrapText="1"/>
    </xf>
    <xf numFmtId="0" fontId="57" fillId="0" borderId="19" xfId="0" applyFont="1" applyBorder="1" applyAlignment="1">
      <alignment horizontal="center" vertical="center" textRotation="90" wrapText="1"/>
    </xf>
    <xf numFmtId="0" fontId="58" fillId="0" borderId="24" xfId="0" applyFont="1" applyBorder="1" applyAlignment="1">
      <alignment horizontal="center" vertical="center" textRotation="90" wrapText="1"/>
    </xf>
    <xf numFmtId="0" fontId="58" fillId="0" borderId="25" xfId="0" applyFont="1" applyBorder="1" applyAlignment="1">
      <alignment horizontal="center" vertical="center" textRotation="90" wrapText="1"/>
    </xf>
    <xf numFmtId="0" fontId="58" fillId="0" borderId="19" xfId="0" applyFont="1" applyBorder="1" applyAlignment="1">
      <alignment horizontal="center" vertical="center" textRotation="90" wrapText="1"/>
    </xf>
    <xf numFmtId="0" fontId="58" fillId="0" borderId="26" xfId="0" applyFont="1" applyBorder="1" applyAlignment="1">
      <alignment vertical="center" wrapText="1"/>
    </xf>
    <xf numFmtId="0" fontId="58" fillId="0" borderId="27" xfId="0" applyFont="1" applyBorder="1" applyAlignment="1">
      <alignment vertical="center" wrapText="1"/>
    </xf>
    <xf numFmtId="0" fontId="58" fillId="0" borderId="26" xfId="0" applyFont="1" applyBorder="1" applyAlignment="1">
      <alignment horizontal="center" vertical="center" wrapText="1"/>
    </xf>
    <xf numFmtId="0" fontId="58" fillId="0" borderId="28" xfId="0" applyFont="1" applyBorder="1" applyAlignment="1">
      <alignment horizontal="center" vertical="center" wrapText="1"/>
    </xf>
    <xf numFmtId="0" fontId="58" fillId="0" borderId="27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3" fillId="0" borderId="0" xfId="0" applyFont="1" applyAlignment="1">
      <alignment horizontal="center" vertical="center" wrapText="1"/>
    </xf>
    <xf numFmtId="0" fontId="50" fillId="0" borderId="0" xfId="0" applyFont="1" applyAlignment="1">
      <alignment horizontal="left" vertical="center" wrapText="1"/>
    </xf>
    <xf numFmtId="0" fontId="61" fillId="0" borderId="0" xfId="0" applyFont="1" applyAlignment="1">
      <alignment horizontal="left" vertical="center" wrapText="1"/>
    </xf>
    <xf numFmtId="0" fontId="55" fillId="0" borderId="0" xfId="0" applyFont="1" applyBorder="1" applyAlignment="1">
      <alignment vertical="top" wrapText="1"/>
    </xf>
    <xf numFmtId="0" fontId="55" fillId="0" borderId="17" xfId="0" applyFont="1" applyBorder="1" applyAlignment="1">
      <alignment horizontal="center" wrapText="1"/>
    </xf>
    <xf numFmtId="0" fontId="55" fillId="0" borderId="0" xfId="0" applyFont="1" applyAlignment="1">
      <alignment horizontal="center" vertical="center"/>
    </xf>
    <xf numFmtId="2" fontId="61" fillId="0" borderId="0" xfId="0" applyNumberFormat="1" applyFont="1" applyAlignment="1">
      <alignment horizontal="left" vertical="center" wrapText="1" shrinkToFit="1"/>
    </xf>
    <xf numFmtId="0" fontId="55" fillId="0" borderId="0" xfId="0" applyFont="1" applyAlignment="1">
      <alignment horizontal="right"/>
    </xf>
    <xf numFmtId="0" fontId="61" fillId="0" borderId="0" xfId="0" applyFont="1" applyAlignment="1">
      <alignment horizontal="left" wrapText="1"/>
    </xf>
    <xf numFmtId="0" fontId="55" fillId="0" borderId="0" xfId="0" applyFont="1" applyFill="1" applyAlignment="1">
      <alignment horizontal="right"/>
    </xf>
    <xf numFmtId="0" fontId="65" fillId="0" borderId="0" xfId="0" applyFont="1" applyAlignment="1">
      <alignment horizontal="center" vertical="center" wrapText="1"/>
    </xf>
    <xf numFmtId="0" fontId="57" fillId="0" borderId="0" xfId="0" applyFont="1" applyAlignment="1">
      <alignment horizontal="right" vertical="center" wrapText="1"/>
    </xf>
    <xf numFmtId="0" fontId="61" fillId="0" borderId="0" xfId="0" applyFont="1" applyAlignment="1">
      <alignment horizontal="center" vertical="center"/>
    </xf>
    <xf numFmtId="0" fontId="70" fillId="0" borderId="0" xfId="0" applyFont="1"/>
    <xf numFmtId="175" fontId="70" fillId="0" borderId="0" xfId="0" applyNumberFormat="1" applyFont="1"/>
    <xf numFmtId="0" fontId="1" fillId="0" borderId="0" xfId="2984">
      <protection locked="0"/>
    </xf>
    <xf numFmtId="177" fontId="29" fillId="0" borderId="0" xfId="2984" applyNumberFormat="1" applyFont="1">
      <protection locked="0"/>
    </xf>
    <xf numFmtId="0" fontId="29" fillId="0" borderId="0" xfId="2984" applyFont="1">
      <protection locked="0"/>
    </xf>
    <xf numFmtId="0" fontId="71" fillId="0" borderId="0" xfId="2984" applyFont="1" applyAlignment="1">
      <alignment vertical="center"/>
      <protection locked="0"/>
    </xf>
    <xf numFmtId="0" fontId="71" fillId="0" borderId="0" xfId="2984" applyFont="1">
      <protection locked="0"/>
    </xf>
    <xf numFmtId="0" fontId="7" fillId="0" borderId="0" xfId="2984" applyFont="1" applyAlignment="1">
      <alignment horizontal="right"/>
      <protection locked="0"/>
    </xf>
    <xf numFmtId="0" fontId="71" fillId="0" borderId="0" xfId="2984" applyFont="1" applyAlignment="1">
      <alignment horizontal="right" vertical="center"/>
      <protection locked="0"/>
    </xf>
    <xf numFmtId="0" fontId="71" fillId="0" borderId="0" xfId="2984" applyFont="1" applyAlignment="1">
      <alignment wrapText="1"/>
      <protection locked="0"/>
    </xf>
    <xf numFmtId="0" fontId="1" fillId="0" borderId="0" xfId="2984" applyAlignment="1">
      <alignment horizontal="right" vertical="center" wrapText="1"/>
      <protection locked="0"/>
    </xf>
    <xf numFmtId="0" fontId="1" fillId="0" borderId="0" xfId="2984" applyAlignment="1">
      <alignment horizontal="right" vertical="center"/>
      <protection locked="0"/>
    </xf>
    <xf numFmtId="0" fontId="72" fillId="0" borderId="29" xfId="2984" applyFont="1" applyBorder="1" applyAlignment="1">
      <alignment horizontal="center" vertical="center" wrapText="1"/>
      <protection locked="0"/>
    </xf>
    <xf numFmtId="0" fontId="72" fillId="0" borderId="30" xfId="2984" applyFont="1" applyBorder="1" applyAlignment="1">
      <alignment horizontal="center" vertical="center" wrapText="1"/>
      <protection locked="0"/>
    </xf>
    <xf numFmtId="0" fontId="72" fillId="0" borderId="31" xfId="2984" applyFont="1" applyBorder="1" applyAlignment="1">
      <alignment horizontal="center" vertical="center" wrapText="1"/>
      <protection locked="0"/>
    </xf>
    <xf numFmtId="0" fontId="72" fillId="0" borderId="32" xfId="2984" applyFont="1" applyBorder="1" applyAlignment="1">
      <alignment horizontal="center" vertical="center" wrapText="1"/>
      <protection locked="0"/>
    </xf>
    <xf numFmtId="0" fontId="73" fillId="0" borderId="33" xfId="2984" applyFont="1" applyBorder="1" applyAlignment="1">
      <alignment horizontal="center" vertical="center" wrapText="1"/>
      <protection locked="0"/>
    </xf>
    <xf numFmtId="0" fontId="73" fillId="0" borderId="34" xfId="2984" applyFont="1" applyBorder="1" applyAlignment="1">
      <alignment horizontal="center" vertical="center" wrapText="1"/>
      <protection locked="0"/>
    </xf>
    <xf numFmtId="0" fontId="73" fillId="0" borderId="35" xfId="2984" applyFont="1" applyBorder="1" applyAlignment="1">
      <alignment horizontal="center" vertical="center" wrapText="1"/>
      <protection locked="0"/>
    </xf>
    <xf numFmtId="0" fontId="73" fillId="0" borderId="36" xfId="2984" applyFont="1" applyBorder="1" applyAlignment="1">
      <alignment horizontal="center" vertical="center" wrapText="1"/>
      <protection locked="0"/>
    </xf>
    <xf numFmtId="0" fontId="73" fillId="0" borderId="32" xfId="2984" applyFont="1" applyBorder="1" applyAlignment="1">
      <alignment horizontal="center" vertical="center" wrapText="1"/>
      <protection locked="0"/>
    </xf>
    <xf numFmtId="0" fontId="73" fillId="0" borderId="37" xfId="2984" applyFont="1" applyBorder="1" applyAlignment="1">
      <alignment horizontal="center" vertical="center" wrapText="1"/>
      <protection locked="0"/>
    </xf>
    <xf numFmtId="0" fontId="72" fillId="0" borderId="33" xfId="2984" applyFont="1" applyBorder="1" applyAlignment="1">
      <alignment horizontal="center" vertical="center" wrapText="1"/>
      <protection locked="0"/>
    </xf>
    <xf numFmtId="0" fontId="72" fillId="0" borderId="34" xfId="2984" applyFont="1" applyBorder="1" applyAlignment="1">
      <alignment horizontal="center" vertical="center" wrapText="1"/>
      <protection locked="0"/>
    </xf>
    <xf numFmtId="0" fontId="30" fillId="0" borderId="0" xfId="2984" applyFont="1">
      <protection locked="0"/>
    </xf>
    <xf numFmtId="0" fontId="74" fillId="0" borderId="0" xfId="2984" applyFont="1">
      <protection locked="0"/>
    </xf>
    <xf numFmtId="0" fontId="72" fillId="0" borderId="38" xfId="2984" applyFont="1" applyBorder="1" applyAlignment="1">
      <alignment horizontal="center" vertical="center" wrapText="1"/>
      <protection locked="0"/>
    </xf>
    <xf numFmtId="0" fontId="72" fillId="0" borderId="39" xfId="2984" applyFont="1" applyBorder="1" applyAlignment="1">
      <alignment horizontal="center" vertical="center" wrapText="1"/>
      <protection locked="0"/>
    </xf>
    <xf numFmtId="0" fontId="72" fillId="0" borderId="40" xfId="2984" applyFont="1" applyBorder="1" applyAlignment="1">
      <alignment horizontal="center" vertical="center" wrapText="1"/>
      <protection locked="0"/>
    </xf>
    <xf numFmtId="0" fontId="72" fillId="0" borderId="41" xfId="2984" applyFont="1" applyBorder="1" applyAlignment="1">
      <alignment horizontal="center" vertical="center" wrapText="1"/>
      <protection locked="0"/>
    </xf>
    <xf numFmtId="0" fontId="73" fillId="0" borderId="1" xfId="2984" applyFont="1" applyBorder="1" applyAlignment="1">
      <alignment horizontal="center" vertical="center" wrapText="1"/>
      <protection locked="0"/>
    </xf>
    <xf numFmtId="0" fontId="73" fillId="0" borderId="42" xfId="2984" applyFont="1" applyBorder="1" applyAlignment="1">
      <alignment horizontal="center" vertical="center" wrapText="1"/>
      <protection locked="0"/>
    </xf>
    <xf numFmtId="0" fontId="73" fillId="0" borderId="20" xfId="2984" applyFont="1" applyBorder="1" applyAlignment="1">
      <alignment horizontal="center" vertical="center" wrapText="1"/>
      <protection locked="0"/>
    </xf>
    <xf numFmtId="0" fontId="73" fillId="0" borderId="42" xfId="2984" applyFont="1" applyBorder="1" applyAlignment="1">
      <alignment horizontal="center" vertical="center" wrapText="1"/>
      <protection locked="0"/>
    </xf>
    <xf numFmtId="0" fontId="73" fillId="0" borderId="41" xfId="2984" applyFont="1" applyBorder="1" applyAlignment="1">
      <alignment horizontal="center" vertical="center" wrapText="1"/>
      <protection locked="0"/>
    </xf>
    <xf numFmtId="0" fontId="73" fillId="0" borderId="21" xfId="2984" applyFont="1" applyBorder="1" applyAlignment="1">
      <alignment horizontal="center" vertical="center" wrapText="1"/>
      <protection locked="0"/>
    </xf>
    <xf numFmtId="0" fontId="72" fillId="0" borderId="1" xfId="2984" applyFont="1" applyBorder="1" applyAlignment="1">
      <alignment horizontal="center" vertical="center" wrapText="1"/>
      <protection locked="0"/>
    </xf>
    <xf numFmtId="0" fontId="72" fillId="0" borderId="42" xfId="2984" applyFont="1" applyBorder="1" applyAlignment="1">
      <alignment horizontal="center" vertical="center" wrapText="1"/>
      <protection locked="0"/>
    </xf>
    <xf numFmtId="0" fontId="73" fillId="0" borderId="43" xfId="2984" applyFont="1" applyBorder="1" applyAlignment="1">
      <alignment horizontal="center" vertical="center" wrapText="1"/>
      <protection locked="0"/>
    </xf>
    <xf numFmtId="0" fontId="73" fillId="0" borderId="15" xfId="2984" applyFont="1" applyBorder="1" applyAlignment="1">
      <alignment horizontal="center" vertical="center" wrapText="1"/>
      <protection locked="0"/>
    </xf>
    <xf numFmtId="0" fontId="73" fillId="0" borderId="44" xfId="2984" applyFont="1" applyBorder="1" applyAlignment="1">
      <alignment horizontal="center" vertical="center" wrapText="1"/>
      <protection locked="0"/>
    </xf>
    <xf numFmtId="0" fontId="72" fillId="0" borderId="45" xfId="2984" applyFont="1" applyBorder="1" applyAlignment="1">
      <alignment horizontal="center" vertical="center" wrapText="1"/>
      <protection locked="0"/>
    </xf>
    <xf numFmtId="0" fontId="72" fillId="0" borderId="23" xfId="2984" applyFont="1" applyBorder="1" applyAlignment="1">
      <alignment horizontal="center" vertical="center" wrapText="1"/>
      <protection locked="0"/>
    </xf>
    <xf numFmtId="0" fontId="72" fillId="0" borderId="46" xfId="2984" applyFont="1" applyBorder="1" applyAlignment="1">
      <alignment horizontal="center" vertical="center" wrapText="1"/>
      <protection locked="0"/>
    </xf>
    <xf numFmtId="0" fontId="73" fillId="0" borderId="47" xfId="2984" applyFont="1" applyBorder="1" applyAlignment="1">
      <alignment horizontal="center" vertical="center" wrapText="1"/>
      <protection locked="0"/>
    </xf>
    <xf numFmtId="0" fontId="73" fillId="0" borderId="23" xfId="2984" applyFont="1" applyBorder="1" applyAlignment="1">
      <alignment horizontal="center" vertical="center" wrapText="1"/>
      <protection locked="0"/>
    </xf>
    <xf numFmtId="0" fontId="73" fillId="0" borderId="46" xfId="2984" applyFont="1" applyBorder="1" applyAlignment="1">
      <alignment horizontal="center" vertical="center" wrapText="1"/>
      <protection locked="0"/>
    </xf>
    <xf numFmtId="0" fontId="72" fillId="0" borderId="41" xfId="2984" applyFont="1" applyBorder="1" applyAlignment="1">
      <alignment horizontal="center" vertical="center" wrapText="1"/>
      <protection locked="0"/>
    </xf>
    <xf numFmtId="0" fontId="72" fillId="0" borderId="1" xfId="2984" applyFont="1" applyBorder="1" applyAlignment="1">
      <alignment horizontal="center" vertical="center" wrapText="1"/>
      <protection locked="0"/>
    </xf>
    <xf numFmtId="0" fontId="72" fillId="0" borderId="42" xfId="2984" applyFont="1" applyBorder="1" applyAlignment="1">
      <alignment horizontal="center" vertical="center" wrapText="1"/>
      <protection locked="0"/>
    </xf>
    <xf numFmtId="0" fontId="72" fillId="0" borderId="22" xfId="2984" applyFont="1" applyBorder="1" applyAlignment="1">
      <alignment horizontal="center" vertical="center" wrapText="1"/>
      <protection locked="0"/>
    </xf>
    <xf numFmtId="0" fontId="72" fillId="0" borderId="21" xfId="2984" applyFont="1" applyBorder="1" applyAlignment="1">
      <alignment horizontal="center" vertical="center" wrapText="1"/>
      <protection locked="0"/>
    </xf>
    <xf numFmtId="0" fontId="75" fillId="0" borderId="48" xfId="2984" applyFont="1" applyBorder="1" applyAlignment="1">
      <alignment horizontal="center" vertical="center" wrapText="1"/>
      <protection locked="0"/>
    </xf>
    <xf numFmtId="0" fontId="75" fillId="0" borderId="49" xfId="2984" applyFont="1" applyBorder="1" applyAlignment="1">
      <alignment horizontal="center" vertical="center" wrapText="1"/>
      <protection locked="0"/>
    </xf>
    <xf numFmtId="0" fontId="75" fillId="0" borderId="50" xfId="2984" applyFont="1" applyBorder="1" applyAlignment="1">
      <alignment horizontal="center" vertical="center" wrapText="1"/>
      <protection locked="0"/>
    </xf>
    <xf numFmtId="178" fontId="75" fillId="0" borderId="48" xfId="2984" applyNumberFormat="1" applyFont="1" applyBorder="1" applyAlignment="1">
      <alignment horizontal="right" vertical="center" wrapText="1"/>
      <protection locked="0"/>
    </xf>
    <xf numFmtId="178" fontId="75" fillId="0" borderId="49" xfId="2984" applyNumberFormat="1" applyFont="1" applyBorder="1" applyAlignment="1">
      <alignment horizontal="right" vertical="center" wrapText="1"/>
      <protection locked="0"/>
    </xf>
    <xf numFmtId="178" fontId="75" fillId="0" borderId="50" xfId="2984" applyNumberFormat="1" applyFont="1" applyBorder="1" applyAlignment="1">
      <alignment horizontal="right" vertical="center" wrapText="1"/>
      <protection locked="0"/>
    </xf>
    <xf numFmtId="178" fontId="75" fillId="0" borderId="51" xfId="2984" applyNumberFormat="1" applyFont="1" applyBorder="1" applyAlignment="1">
      <alignment horizontal="right" vertical="center" wrapText="1"/>
      <protection locked="0"/>
    </xf>
    <xf numFmtId="178" fontId="75" fillId="0" borderId="52" xfId="2984" applyNumberFormat="1" applyFont="1" applyBorder="1" applyAlignment="1">
      <alignment horizontal="right" vertical="center" wrapText="1"/>
      <protection locked="0"/>
    </xf>
    <xf numFmtId="178" fontId="72" fillId="0" borderId="48" xfId="2984" applyNumberFormat="1" applyFont="1" applyBorder="1" applyAlignment="1">
      <alignment horizontal="right" vertical="center" wrapText="1"/>
      <protection locked="0"/>
    </xf>
    <xf numFmtId="179" fontId="29" fillId="0" borderId="0" xfId="2984" applyNumberFormat="1" applyFont="1">
      <protection locked="0"/>
    </xf>
    <xf numFmtId="43" fontId="29" fillId="0" borderId="0" xfId="2984" applyNumberFormat="1" applyFont="1" applyAlignment="1">
      <alignment horizontal="center" vertical="center"/>
      <protection locked="0"/>
    </xf>
    <xf numFmtId="43" fontId="29" fillId="0" borderId="0" xfId="2984" applyNumberFormat="1" applyFont="1">
      <protection locked="0"/>
    </xf>
    <xf numFmtId="0" fontId="1" fillId="0" borderId="0" xfId="2984" applyAlignment="1">
      <alignment vertical="center"/>
      <protection locked="0"/>
    </xf>
    <xf numFmtId="43" fontId="1" fillId="0" borderId="0" xfId="2984" applyNumberFormat="1">
      <protection locked="0"/>
    </xf>
    <xf numFmtId="180" fontId="1" fillId="0" borderId="0" xfId="2984" applyNumberFormat="1">
      <protection locked="0"/>
    </xf>
    <xf numFmtId="14" fontId="1" fillId="0" borderId="0" xfId="2984" applyNumberFormat="1" applyAlignment="1">
      <alignment horizontal="left" vertical="top"/>
      <protection locked="0"/>
    </xf>
    <xf numFmtId="0" fontId="1" fillId="0" borderId="0" xfId="2984" applyAlignment="1">
      <alignment vertical="top" wrapText="1"/>
      <protection locked="0"/>
    </xf>
    <xf numFmtId="175" fontId="1" fillId="0" borderId="0" xfId="2984" applyNumberFormat="1">
      <protection locked="0"/>
    </xf>
    <xf numFmtId="178" fontId="1" fillId="0" borderId="0" xfId="2984" applyNumberFormat="1">
      <protection locked="0"/>
    </xf>
    <xf numFmtId="0" fontId="1" fillId="0" borderId="0" xfId="2984" applyAlignment="1">
      <alignment horizontal="left" vertical="center" wrapText="1"/>
      <protection locked="0"/>
    </xf>
  </cellXfs>
  <cellStyles count="2985">
    <cellStyle name="Comma" xfId="1" xr:uid="{00000000-0005-0000-0000-000000000000}"/>
    <cellStyle name="Comma [0]" xfId="2" xr:uid="{00000000-0005-0000-0000-000001000000}"/>
    <cellStyle name="Comma [0] 2" xfId="3" xr:uid="{00000000-0005-0000-0000-000002000000}"/>
    <cellStyle name="Comma [0] 2 2" xfId="4" xr:uid="{00000000-0005-0000-0000-000003000000}"/>
    <cellStyle name="Comma [0] 3" xfId="5" xr:uid="{00000000-0005-0000-0000-000004000000}"/>
    <cellStyle name="Currency" xfId="6" xr:uid="{00000000-0005-0000-0000-000005000000}"/>
    <cellStyle name="Currency [0]" xfId="7" xr:uid="{00000000-0005-0000-0000-000006000000}"/>
    <cellStyle name="Currency [0] 2" xfId="8" xr:uid="{00000000-0005-0000-0000-000007000000}"/>
    <cellStyle name="Currency [0] 2 2" xfId="9" xr:uid="{00000000-0005-0000-0000-000008000000}"/>
    <cellStyle name="Currency [0] 3" xfId="10" xr:uid="{00000000-0005-0000-0000-000009000000}"/>
    <cellStyle name="Currency 2" xfId="11" xr:uid="{00000000-0005-0000-0000-00000A000000}"/>
    <cellStyle name="Currency 2 2" xfId="12" xr:uid="{00000000-0005-0000-0000-00000B000000}"/>
    <cellStyle name="Currency 3" xfId="13" xr:uid="{00000000-0005-0000-0000-00000C000000}"/>
    <cellStyle name="Currency 3 2" xfId="14" xr:uid="{00000000-0005-0000-0000-00000D000000}"/>
    <cellStyle name="Currency 4" xfId="15" xr:uid="{00000000-0005-0000-0000-00000E000000}"/>
    <cellStyle name="Currency 4 2" xfId="16" xr:uid="{00000000-0005-0000-0000-00000F000000}"/>
    <cellStyle name="Currency 5" xfId="17" xr:uid="{00000000-0005-0000-0000-000010000000}"/>
    <cellStyle name="Currency 5 2" xfId="18" xr:uid="{00000000-0005-0000-0000-000011000000}"/>
    <cellStyle name="Currency 6" xfId="19" xr:uid="{00000000-0005-0000-0000-000012000000}"/>
    <cellStyle name="Normal" xfId="20" xr:uid="{00000000-0005-0000-0000-000013000000}"/>
    <cellStyle name="Normal 2" xfId="21" xr:uid="{00000000-0005-0000-0000-000014000000}"/>
    <cellStyle name="Percent" xfId="22" xr:uid="{00000000-0005-0000-0000-000015000000}"/>
    <cellStyle name="S25" xfId="23" xr:uid="{00000000-0005-0000-0000-000016000000}"/>
    <cellStyle name="S26" xfId="24" xr:uid="{00000000-0005-0000-0000-000017000000}"/>
    <cellStyle name="Акт" xfId="25" xr:uid="{00000000-0005-0000-0000-000018000000}"/>
    <cellStyle name="АктМТСН" xfId="26" xr:uid="{00000000-0005-0000-0000-000019000000}"/>
    <cellStyle name="АктМТСН 10" xfId="27" xr:uid="{00000000-0005-0000-0000-00001A000000}"/>
    <cellStyle name="АктМТСН 11" xfId="28" xr:uid="{00000000-0005-0000-0000-00001B000000}"/>
    <cellStyle name="АктМТСН 12" xfId="29" xr:uid="{00000000-0005-0000-0000-00001C000000}"/>
    <cellStyle name="АктМТСН 13" xfId="30" xr:uid="{00000000-0005-0000-0000-00001D000000}"/>
    <cellStyle name="АктМТСН 14" xfId="31" xr:uid="{00000000-0005-0000-0000-00001E000000}"/>
    <cellStyle name="АктМТСН 15" xfId="32" xr:uid="{00000000-0005-0000-0000-00001F000000}"/>
    <cellStyle name="АктМТСН 16" xfId="33" xr:uid="{00000000-0005-0000-0000-000020000000}"/>
    <cellStyle name="АктМТСН 17" xfId="34" xr:uid="{00000000-0005-0000-0000-000021000000}"/>
    <cellStyle name="АктМТСН 18" xfId="35" xr:uid="{00000000-0005-0000-0000-000022000000}"/>
    <cellStyle name="АктМТСН 19" xfId="36" xr:uid="{00000000-0005-0000-0000-000023000000}"/>
    <cellStyle name="АктМТСН 2" xfId="37" xr:uid="{00000000-0005-0000-0000-000024000000}"/>
    <cellStyle name="АктМТСН 20" xfId="38" xr:uid="{00000000-0005-0000-0000-000025000000}"/>
    <cellStyle name="АктМТСН 21" xfId="39" xr:uid="{00000000-0005-0000-0000-000026000000}"/>
    <cellStyle name="АктМТСН 22" xfId="40" xr:uid="{00000000-0005-0000-0000-000027000000}"/>
    <cellStyle name="АктМТСН 23" xfId="41" xr:uid="{00000000-0005-0000-0000-000028000000}"/>
    <cellStyle name="АктМТСН 24" xfId="42" xr:uid="{00000000-0005-0000-0000-000029000000}"/>
    <cellStyle name="АктМТСН 25" xfId="43" xr:uid="{00000000-0005-0000-0000-00002A000000}"/>
    <cellStyle name="АктМТСН 26" xfId="44" xr:uid="{00000000-0005-0000-0000-00002B000000}"/>
    <cellStyle name="АктМТСН 27" xfId="45" xr:uid="{00000000-0005-0000-0000-00002C000000}"/>
    <cellStyle name="АктМТСН 28" xfId="46" xr:uid="{00000000-0005-0000-0000-00002D000000}"/>
    <cellStyle name="АктМТСН 29" xfId="47" xr:uid="{00000000-0005-0000-0000-00002E000000}"/>
    <cellStyle name="АктМТСН 3" xfId="48" xr:uid="{00000000-0005-0000-0000-00002F000000}"/>
    <cellStyle name="АктМТСН 30" xfId="49" xr:uid="{00000000-0005-0000-0000-000030000000}"/>
    <cellStyle name="АктМТСН 31" xfId="50" xr:uid="{00000000-0005-0000-0000-000031000000}"/>
    <cellStyle name="АктМТСН 32" xfId="51" xr:uid="{00000000-0005-0000-0000-000032000000}"/>
    <cellStyle name="АктМТСН 33" xfId="52" xr:uid="{00000000-0005-0000-0000-000033000000}"/>
    <cellStyle name="АктМТСН 34" xfId="53" xr:uid="{00000000-0005-0000-0000-000034000000}"/>
    <cellStyle name="АктМТСН 35" xfId="54" xr:uid="{00000000-0005-0000-0000-000035000000}"/>
    <cellStyle name="АктМТСН 36" xfId="55" xr:uid="{00000000-0005-0000-0000-000036000000}"/>
    <cellStyle name="АктМТСН 37" xfId="56" xr:uid="{00000000-0005-0000-0000-000037000000}"/>
    <cellStyle name="АктМТСН 38" xfId="57" xr:uid="{00000000-0005-0000-0000-000038000000}"/>
    <cellStyle name="АктМТСН 39" xfId="58" xr:uid="{00000000-0005-0000-0000-000039000000}"/>
    <cellStyle name="АктМТСН 4" xfId="59" xr:uid="{00000000-0005-0000-0000-00003A000000}"/>
    <cellStyle name="АктМТСН 40" xfId="60" xr:uid="{00000000-0005-0000-0000-00003B000000}"/>
    <cellStyle name="АктМТСН 41" xfId="61" xr:uid="{00000000-0005-0000-0000-00003C000000}"/>
    <cellStyle name="АктМТСН 42" xfId="62" xr:uid="{00000000-0005-0000-0000-00003D000000}"/>
    <cellStyle name="АктМТСН 43" xfId="63" xr:uid="{00000000-0005-0000-0000-00003E000000}"/>
    <cellStyle name="АктМТСН 44" xfId="64" xr:uid="{00000000-0005-0000-0000-00003F000000}"/>
    <cellStyle name="АктМТСН 45" xfId="65" xr:uid="{00000000-0005-0000-0000-000040000000}"/>
    <cellStyle name="АктМТСН 46" xfId="66" xr:uid="{00000000-0005-0000-0000-000041000000}"/>
    <cellStyle name="АктМТСН 47" xfId="67" xr:uid="{00000000-0005-0000-0000-000042000000}"/>
    <cellStyle name="АктМТСН 48" xfId="68" xr:uid="{00000000-0005-0000-0000-000043000000}"/>
    <cellStyle name="АктМТСН 49" xfId="69" xr:uid="{00000000-0005-0000-0000-000044000000}"/>
    <cellStyle name="АктМТСН 5" xfId="70" xr:uid="{00000000-0005-0000-0000-000045000000}"/>
    <cellStyle name="АктМТСН 50" xfId="71" xr:uid="{00000000-0005-0000-0000-000046000000}"/>
    <cellStyle name="АктМТСН 51" xfId="72" xr:uid="{00000000-0005-0000-0000-000047000000}"/>
    <cellStyle name="АктМТСН 52" xfId="73" xr:uid="{00000000-0005-0000-0000-000048000000}"/>
    <cellStyle name="АктМТСН 53" xfId="74" xr:uid="{00000000-0005-0000-0000-000049000000}"/>
    <cellStyle name="АктМТСН 54" xfId="75" xr:uid="{00000000-0005-0000-0000-00004A000000}"/>
    <cellStyle name="АктМТСН 55" xfId="76" xr:uid="{00000000-0005-0000-0000-00004B000000}"/>
    <cellStyle name="АктМТСН 56" xfId="77" xr:uid="{00000000-0005-0000-0000-00004C000000}"/>
    <cellStyle name="АктМТСН 57" xfId="78" xr:uid="{00000000-0005-0000-0000-00004D000000}"/>
    <cellStyle name="АктМТСН 58" xfId="79" xr:uid="{00000000-0005-0000-0000-00004E000000}"/>
    <cellStyle name="АктМТСН 59" xfId="80" xr:uid="{00000000-0005-0000-0000-00004F000000}"/>
    <cellStyle name="АктМТСН 6" xfId="81" xr:uid="{00000000-0005-0000-0000-000050000000}"/>
    <cellStyle name="АктМТСН 60" xfId="82" xr:uid="{00000000-0005-0000-0000-000051000000}"/>
    <cellStyle name="АктМТСН 61" xfId="83" xr:uid="{00000000-0005-0000-0000-000052000000}"/>
    <cellStyle name="АктМТСН 62" xfId="84" xr:uid="{00000000-0005-0000-0000-000053000000}"/>
    <cellStyle name="АктМТСН 63" xfId="85" xr:uid="{00000000-0005-0000-0000-000054000000}"/>
    <cellStyle name="АктМТСН 64" xfId="86" xr:uid="{00000000-0005-0000-0000-000055000000}"/>
    <cellStyle name="АктМТСН 65" xfId="87" xr:uid="{00000000-0005-0000-0000-000056000000}"/>
    <cellStyle name="АктМТСН 66" xfId="88" xr:uid="{00000000-0005-0000-0000-000057000000}"/>
    <cellStyle name="АктМТСН 67" xfId="89" xr:uid="{00000000-0005-0000-0000-000058000000}"/>
    <cellStyle name="АктМТСН 68" xfId="90" xr:uid="{00000000-0005-0000-0000-000059000000}"/>
    <cellStyle name="АктМТСН 69" xfId="91" xr:uid="{00000000-0005-0000-0000-00005A000000}"/>
    <cellStyle name="АктМТСН 7" xfId="92" xr:uid="{00000000-0005-0000-0000-00005B000000}"/>
    <cellStyle name="АктМТСН 70" xfId="93" xr:uid="{00000000-0005-0000-0000-00005C000000}"/>
    <cellStyle name="АктМТСН 71" xfId="94" xr:uid="{00000000-0005-0000-0000-00005D000000}"/>
    <cellStyle name="АктМТСН 72" xfId="95" xr:uid="{00000000-0005-0000-0000-00005E000000}"/>
    <cellStyle name="АктМТСН 73" xfId="96" xr:uid="{00000000-0005-0000-0000-00005F000000}"/>
    <cellStyle name="АктМТСН 74" xfId="97" xr:uid="{00000000-0005-0000-0000-000060000000}"/>
    <cellStyle name="АктМТСН 75" xfId="98" xr:uid="{00000000-0005-0000-0000-000061000000}"/>
    <cellStyle name="АктМТСН 76" xfId="99" xr:uid="{00000000-0005-0000-0000-000062000000}"/>
    <cellStyle name="АктМТСН 8" xfId="100" xr:uid="{00000000-0005-0000-0000-000063000000}"/>
    <cellStyle name="АктМТСН 9" xfId="101" xr:uid="{00000000-0005-0000-0000-000064000000}"/>
    <cellStyle name="Акцент1" xfId="102" builtinId="29" customBuiltin="1"/>
    <cellStyle name="Акцент1 10" xfId="103" xr:uid="{00000000-0005-0000-0000-000066000000}"/>
    <cellStyle name="Акцент1 11" xfId="104" xr:uid="{00000000-0005-0000-0000-000067000000}"/>
    <cellStyle name="Акцент1 12" xfId="105" xr:uid="{00000000-0005-0000-0000-000068000000}"/>
    <cellStyle name="Акцент1 13" xfId="106" xr:uid="{00000000-0005-0000-0000-000069000000}"/>
    <cellStyle name="Акцент1 14" xfId="107" xr:uid="{00000000-0005-0000-0000-00006A000000}"/>
    <cellStyle name="Акцент1 15" xfId="108" xr:uid="{00000000-0005-0000-0000-00006B000000}"/>
    <cellStyle name="Акцент1 16" xfId="109" xr:uid="{00000000-0005-0000-0000-00006C000000}"/>
    <cellStyle name="Акцент1 17" xfId="110" xr:uid="{00000000-0005-0000-0000-00006D000000}"/>
    <cellStyle name="Акцент1 18" xfId="111" xr:uid="{00000000-0005-0000-0000-00006E000000}"/>
    <cellStyle name="Акцент1 19" xfId="112" xr:uid="{00000000-0005-0000-0000-00006F000000}"/>
    <cellStyle name="Акцент1 2" xfId="113" xr:uid="{00000000-0005-0000-0000-000070000000}"/>
    <cellStyle name="Акцент1 2 10" xfId="114" xr:uid="{00000000-0005-0000-0000-000071000000}"/>
    <cellStyle name="Акцент1 2 11" xfId="115" xr:uid="{00000000-0005-0000-0000-000072000000}"/>
    <cellStyle name="Акцент1 2 12" xfId="116" xr:uid="{00000000-0005-0000-0000-000073000000}"/>
    <cellStyle name="Акцент1 2 13" xfId="117" xr:uid="{00000000-0005-0000-0000-000074000000}"/>
    <cellStyle name="Акцент1 2 14" xfId="118" xr:uid="{00000000-0005-0000-0000-000075000000}"/>
    <cellStyle name="Акцент1 2 15" xfId="119" xr:uid="{00000000-0005-0000-0000-000076000000}"/>
    <cellStyle name="Акцент1 2 16" xfId="120" xr:uid="{00000000-0005-0000-0000-000077000000}"/>
    <cellStyle name="Акцент1 2 17" xfId="121" xr:uid="{00000000-0005-0000-0000-000078000000}"/>
    <cellStyle name="Акцент1 2 18" xfId="122" xr:uid="{00000000-0005-0000-0000-000079000000}"/>
    <cellStyle name="Акцент1 2 19" xfId="123" xr:uid="{00000000-0005-0000-0000-00007A000000}"/>
    <cellStyle name="Акцент1 2 2" xfId="124" xr:uid="{00000000-0005-0000-0000-00007B000000}"/>
    <cellStyle name="Акцент1 2 20" xfId="125" xr:uid="{00000000-0005-0000-0000-00007C000000}"/>
    <cellStyle name="Акцент1 2 21" xfId="126" xr:uid="{00000000-0005-0000-0000-00007D000000}"/>
    <cellStyle name="Акцент1 2 22" xfId="127" xr:uid="{00000000-0005-0000-0000-00007E000000}"/>
    <cellStyle name="Акцент1 2 23" xfId="128" xr:uid="{00000000-0005-0000-0000-00007F000000}"/>
    <cellStyle name="Акцент1 2 24" xfId="129" xr:uid="{00000000-0005-0000-0000-000080000000}"/>
    <cellStyle name="Акцент1 2 25" xfId="130" xr:uid="{00000000-0005-0000-0000-000081000000}"/>
    <cellStyle name="Акцент1 2 26" xfId="131" xr:uid="{00000000-0005-0000-0000-000082000000}"/>
    <cellStyle name="Акцент1 2 27" xfId="132" xr:uid="{00000000-0005-0000-0000-000083000000}"/>
    <cellStyle name="Акцент1 2 28" xfId="133" xr:uid="{00000000-0005-0000-0000-000084000000}"/>
    <cellStyle name="Акцент1 2 29" xfId="134" xr:uid="{00000000-0005-0000-0000-000085000000}"/>
    <cellStyle name="Акцент1 2 3" xfId="135" xr:uid="{00000000-0005-0000-0000-000086000000}"/>
    <cellStyle name="Акцент1 2 30" xfId="136" xr:uid="{00000000-0005-0000-0000-000087000000}"/>
    <cellStyle name="Акцент1 2 4" xfId="137" xr:uid="{00000000-0005-0000-0000-000088000000}"/>
    <cellStyle name="Акцент1 2 5" xfId="138" xr:uid="{00000000-0005-0000-0000-000089000000}"/>
    <cellStyle name="Акцент1 2 6" xfId="139" xr:uid="{00000000-0005-0000-0000-00008A000000}"/>
    <cellStyle name="Акцент1 2 7" xfId="140" xr:uid="{00000000-0005-0000-0000-00008B000000}"/>
    <cellStyle name="Акцент1 2 8" xfId="141" xr:uid="{00000000-0005-0000-0000-00008C000000}"/>
    <cellStyle name="Акцент1 2 9" xfId="142" xr:uid="{00000000-0005-0000-0000-00008D000000}"/>
    <cellStyle name="Акцент1 20" xfId="143" xr:uid="{00000000-0005-0000-0000-00008E000000}"/>
    <cellStyle name="Акцент1 21" xfId="144" xr:uid="{00000000-0005-0000-0000-00008F000000}"/>
    <cellStyle name="Акцент1 22" xfId="145" xr:uid="{00000000-0005-0000-0000-000090000000}"/>
    <cellStyle name="Акцент1 23" xfId="146" xr:uid="{00000000-0005-0000-0000-000091000000}"/>
    <cellStyle name="Акцент1 24" xfId="147" xr:uid="{00000000-0005-0000-0000-000092000000}"/>
    <cellStyle name="Акцент1 25" xfId="148" xr:uid="{00000000-0005-0000-0000-000093000000}"/>
    <cellStyle name="Акцент1 26" xfId="149" xr:uid="{00000000-0005-0000-0000-000094000000}"/>
    <cellStyle name="Акцент1 27" xfId="150" xr:uid="{00000000-0005-0000-0000-000095000000}"/>
    <cellStyle name="Акцент1 28" xfId="151" xr:uid="{00000000-0005-0000-0000-000096000000}"/>
    <cellStyle name="Акцент1 29" xfId="152" xr:uid="{00000000-0005-0000-0000-000097000000}"/>
    <cellStyle name="Акцент1 3" xfId="153" xr:uid="{00000000-0005-0000-0000-000098000000}"/>
    <cellStyle name="Акцент1 30" xfId="154" xr:uid="{00000000-0005-0000-0000-000099000000}"/>
    <cellStyle name="Акцент1 31" xfId="155" xr:uid="{00000000-0005-0000-0000-00009A000000}"/>
    <cellStyle name="Акцент1 32" xfId="156" xr:uid="{00000000-0005-0000-0000-00009B000000}"/>
    <cellStyle name="Акцент1 33" xfId="157" xr:uid="{00000000-0005-0000-0000-00009C000000}"/>
    <cellStyle name="Акцент1 34" xfId="158" xr:uid="{00000000-0005-0000-0000-00009D000000}"/>
    <cellStyle name="Акцент1 35" xfId="159" xr:uid="{00000000-0005-0000-0000-00009E000000}"/>
    <cellStyle name="Акцент1 36" xfId="160" xr:uid="{00000000-0005-0000-0000-00009F000000}"/>
    <cellStyle name="Акцент1 4" xfId="161" xr:uid="{00000000-0005-0000-0000-0000A0000000}"/>
    <cellStyle name="Акцент1 5" xfId="162" xr:uid="{00000000-0005-0000-0000-0000A1000000}"/>
    <cellStyle name="Акцент1 6" xfId="163" xr:uid="{00000000-0005-0000-0000-0000A2000000}"/>
    <cellStyle name="Акцент1 7" xfId="164" xr:uid="{00000000-0005-0000-0000-0000A3000000}"/>
    <cellStyle name="Акцент1 8" xfId="165" xr:uid="{00000000-0005-0000-0000-0000A4000000}"/>
    <cellStyle name="Акцент1 9" xfId="166" xr:uid="{00000000-0005-0000-0000-0000A5000000}"/>
    <cellStyle name="Акцент2" xfId="167" builtinId="33" customBuiltin="1"/>
    <cellStyle name="Акцент2 10" xfId="168" xr:uid="{00000000-0005-0000-0000-0000A7000000}"/>
    <cellStyle name="Акцент2 11" xfId="169" xr:uid="{00000000-0005-0000-0000-0000A8000000}"/>
    <cellStyle name="Акцент2 12" xfId="170" xr:uid="{00000000-0005-0000-0000-0000A9000000}"/>
    <cellStyle name="Акцент2 13" xfId="171" xr:uid="{00000000-0005-0000-0000-0000AA000000}"/>
    <cellStyle name="Акцент2 14" xfId="172" xr:uid="{00000000-0005-0000-0000-0000AB000000}"/>
    <cellStyle name="Акцент2 15" xfId="173" xr:uid="{00000000-0005-0000-0000-0000AC000000}"/>
    <cellStyle name="Акцент2 16" xfId="174" xr:uid="{00000000-0005-0000-0000-0000AD000000}"/>
    <cellStyle name="Акцент2 17" xfId="175" xr:uid="{00000000-0005-0000-0000-0000AE000000}"/>
    <cellStyle name="Акцент2 18" xfId="176" xr:uid="{00000000-0005-0000-0000-0000AF000000}"/>
    <cellStyle name="Акцент2 19" xfId="177" xr:uid="{00000000-0005-0000-0000-0000B0000000}"/>
    <cellStyle name="Акцент2 2" xfId="178" xr:uid="{00000000-0005-0000-0000-0000B1000000}"/>
    <cellStyle name="Акцент2 2 10" xfId="179" xr:uid="{00000000-0005-0000-0000-0000B2000000}"/>
    <cellStyle name="Акцент2 2 11" xfId="180" xr:uid="{00000000-0005-0000-0000-0000B3000000}"/>
    <cellStyle name="Акцент2 2 12" xfId="181" xr:uid="{00000000-0005-0000-0000-0000B4000000}"/>
    <cellStyle name="Акцент2 2 13" xfId="182" xr:uid="{00000000-0005-0000-0000-0000B5000000}"/>
    <cellStyle name="Акцент2 2 14" xfId="183" xr:uid="{00000000-0005-0000-0000-0000B6000000}"/>
    <cellStyle name="Акцент2 2 15" xfId="184" xr:uid="{00000000-0005-0000-0000-0000B7000000}"/>
    <cellStyle name="Акцент2 2 16" xfId="185" xr:uid="{00000000-0005-0000-0000-0000B8000000}"/>
    <cellStyle name="Акцент2 2 17" xfId="186" xr:uid="{00000000-0005-0000-0000-0000B9000000}"/>
    <cellStyle name="Акцент2 2 18" xfId="187" xr:uid="{00000000-0005-0000-0000-0000BA000000}"/>
    <cellStyle name="Акцент2 2 19" xfId="188" xr:uid="{00000000-0005-0000-0000-0000BB000000}"/>
    <cellStyle name="Акцент2 2 2" xfId="189" xr:uid="{00000000-0005-0000-0000-0000BC000000}"/>
    <cellStyle name="Акцент2 2 20" xfId="190" xr:uid="{00000000-0005-0000-0000-0000BD000000}"/>
    <cellStyle name="Акцент2 2 21" xfId="191" xr:uid="{00000000-0005-0000-0000-0000BE000000}"/>
    <cellStyle name="Акцент2 2 22" xfId="192" xr:uid="{00000000-0005-0000-0000-0000BF000000}"/>
    <cellStyle name="Акцент2 2 23" xfId="193" xr:uid="{00000000-0005-0000-0000-0000C0000000}"/>
    <cellStyle name="Акцент2 2 24" xfId="194" xr:uid="{00000000-0005-0000-0000-0000C1000000}"/>
    <cellStyle name="Акцент2 2 25" xfId="195" xr:uid="{00000000-0005-0000-0000-0000C2000000}"/>
    <cellStyle name="Акцент2 2 26" xfId="196" xr:uid="{00000000-0005-0000-0000-0000C3000000}"/>
    <cellStyle name="Акцент2 2 27" xfId="197" xr:uid="{00000000-0005-0000-0000-0000C4000000}"/>
    <cellStyle name="Акцент2 2 28" xfId="198" xr:uid="{00000000-0005-0000-0000-0000C5000000}"/>
    <cellStyle name="Акцент2 2 29" xfId="199" xr:uid="{00000000-0005-0000-0000-0000C6000000}"/>
    <cellStyle name="Акцент2 2 3" xfId="200" xr:uid="{00000000-0005-0000-0000-0000C7000000}"/>
    <cellStyle name="Акцент2 2 30" xfId="201" xr:uid="{00000000-0005-0000-0000-0000C8000000}"/>
    <cellStyle name="Акцент2 2 4" xfId="202" xr:uid="{00000000-0005-0000-0000-0000C9000000}"/>
    <cellStyle name="Акцент2 2 5" xfId="203" xr:uid="{00000000-0005-0000-0000-0000CA000000}"/>
    <cellStyle name="Акцент2 2 6" xfId="204" xr:uid="{00000000-0005-0000-0000-0000CB000000}"/>
    <cellStyle name="Акцент2 2 7" xfId="205" xr:uid="{00000000-0005-0000-0000-0000CC000000}"/>
    <cellStyle name="Акцент2 2 8" xfId="206" xr:uid="{00000000-0005-0000-0000-0000CD000000}"/>
    <cellStyle name="Акцент2 2 9" xfId="207" xr:uid="{00000000-0005-0000-0000-0000CE000000}"/>
    <cellStyle name="Акцент2 20" xfId="208" xr:uid="{00000000-0005-0000-0000-0000CF000000}"/>
    <cellStyle name="Акцент2 21" xfId="209" xr:uid="{00000000-0005-0000-0000-0000D0000000}"/>
    <cellStyle name="Акцент2 22" xfId="210" xr:uid="{00000000-0005-0000-0000-0000D1000000}"/>
    <cellStyle name="Акцент2 23" xfId="211" xr:uid="{00000000-0005-0000-0000-0000D2000000}"/>
    <cellStyle name="Акцент2 24" xfId="212" xr:uid="{00000000-0005-0000-0000-0000D3000000}"/>
    <cellStyle name="Акцент2 25" xfId="213" xr:uid="{00000000-0005-0000-0000-0000D4000000}"/>
    <cellStyle name="Акцент2 26" xfId="214" xr:uid="{00000000-0005-0000-0000-0000D5000000}"/>
    <cellStyle name="Акцент2 27" xfId="215" xr:uid="{00000000-0005-0000-0000-0000D6000000}"/>
    <cellStyle name="Акцент2 28" xfId="216" xr:uid="{00000000-0005-0000-0000-0000D7000000}"/>
    <cellStyle name="Акцент2 29" xfId="217" xr:uid="{00000000-0005-0000-0000-0000D8000000}"/>
    <cellStyle name="Акцент2 3" xfId="218" xr:uid="{00000000-0005-0000-0000-0000D9000000}"/>
    <cellStyle name="Акцент2 30" xfId="219" xr:uid="{00000000-0005-0000-0000-0000DA000000}"/>
    <cellStyle name="Акцент2 31" xfId="220" xr:uid="{00000000-0005-0000-0000-0000DB000000}"/>
    <cellStyle name="Акцент2 32" xfId="221" xr:uid="{00000000-0005-0000-0000-0000DC000000}"/>
    <cellStyle name="Акцент2 33" xfId="222" xr:uid="{00000000-0005-0000-0000-0000DD000000}"/>
    <cellStyle name="Акцент2 34" xfId="223" xr:uid="{00000000-0005-0000-0000-0000DE000000}"/>
    <cellStyle name="Акцент2 35" xfId="224" xr:uid="{00000000-0005-0000-0000-0000DF000000}"/>
    <cellStyle name="Акцент2 36" xfId="225" xr:uid="{00000000-0005-0000-0000-0000E0000000}"/>
    <cellStyle name="Акцент2 4" xfId="226" xr:uid="{00000000-0005-0000-0000-0000E1000000}"/>
    <cellStyle name="Акцент2 5" xfId="227" xr:uid="{00000000-0005-0000-0000-0000E2000000}"/>
    <cellStyle name="Акцент2 6" xfId="228" xr:uid="{00000000-0005-0000-0000-0000E3000000}"/>
    <cellStyle name="Акцент2 7" xfId="229" xr:uid="{00000000-0005-0000-0000-0000E4000000}"/>
    <cellStyle name="Акцент2 8" xfId="230" xr:uid="{00000000-0005-0000-0000-0000E5000000}"/>
    <cellStyle name="Акцент2 9" xfId="231" xr:uid="{00000000-0005-0000-0000-0000E6000000}"/>
    <cellStyle name="Акцент3" xfId="232" builtinId="37" customBuiltin="1"/>
    <cellStyle name="Акцент3 10" xfId="233" xr:uid="{00000000-0005-0000-0000-0000E8000000}"/>
    <cellStyle name="Акцент3 11" xfId="234" xr:uid="{00000000-0005-0000-0000-0000E9000000}"/>
    <cellStyle name="Акцент3 12" xfId="235" xr:uid="{00000000-0005-0000-0000-0000EA000000}"/>
    <cellStyle name="Акцент3 13" xfId="236" xr:uid="{00000000-0005-0000-0000-0000EB000000}"/>
    <cellStyle name="Акцент3 14" xfId="237" xr:uid="{00000000-0005-0000-0000-0000EC000000}"/>
    <cellStyle name="Акцент3 15" xfId="238" xr:uid="{00000000-0005-0000-0000-0000ED000000}"/>
    <cellStyle name="Акцент3 16" xfId="239" xr:uid="{00000000-0005-0000-0000-0000EE000000}"/>
    <cellStyle name="Акцент3 17" xfId="240" xr:uid="{00000000-0005-0000-0000-0000EF000000}"/>
    <cellStyle name="Акцент3 18" xfId="241" xr:uid="{00000000-0005-0000-0000-0000F0000000}"/>
    <cellStyle name="Акцент3 19" xfId="242" xr:uid="{00000000-0005-0000-0000-0000F1000000}"/>
    <cellStyle name="Акцент3 2" xfId="243" xr:uid="{00000000-0005-0000-0000-0000F2000000}"/>
    <cellStyle name="Акцент3 2 10" xfId="244" xr:uid="{00000000-0005-0000-0000-0000F3000000}"/>
    <cellStyle name="Акцент3 2 11" xfId="245" xr:uid="{00000000-0005-0000-0000-0000F4000000}"/>
    <cellStyle name="Акцент3 2 12" xfId="246" xr:uid="{00000000-0005-0000-0000-0000F5000000}"/>
    <cellStyle name="Акцент3 2 13" xfId="247" xr:uid="{00000000-0005-0000-0000-0000F6000000}"/>
    <cellStyle name="Акцент3 2 14" xfId="248" xr:uid="{00000000-0005-0000-0000-0000F7000000}"/>
    <cellStyle name="Акцент3 2 15" xfId="249" xr:uid="{00000000-0005-0000-0000-0000F8000000}"/>
    <cellStyle name="Акцент3 2 16" xfId="250" xr:uid="{00000000-0005-0000-0000-0000F9000000}"/>
    <cellStyle name="Акцент3 2 17" xfId="251" xr:uid="{00000000-0005-0000-0000-0000FA000000}"/>
    <cellStyle name="Акцент3 2 18" xfId="252" xr:uid="{00000000-0005-0000-0000-0000FB000000}"/>
    <cellStyle name="Акцент3 2 19" xfId="253" xr:uid="{00000000-0005-0000-0000-0000FC000000}"/>
    <cellStyle name="Акцент3 2 2" xfId="254" xr:uid="{00000000-0005-0000-0000-0000FD000000}"/>
    <cellStyle name="Акцент3 2 20" xfId="255" xr:uid="{00000000-0005-0000-0000-0000FE000000}"/>
    <cellStyle name="Акцент3 2 21" xfId="256" xr:uid="{00000000-0005-0000-0000-0000FF000000}"/>
    <cellStyle name="Акцент3 2 22" xfId="257" xr:uid="{00000000-0005-0000-0000-000000010000}"/>
    <cellStyle name="Акцент3 2 23" xfId="258" xr:uid="{00000000-0005-0000-0000-000001010000}"/>
    <cellStyle name="Акцент3 2 24" xfId="259" xr:uid="{00000000-0005-0000-0000-000002010000}"/>
    <cellStyle name="Акцент3 2 25" xfId="260" xr:uid="{00000000-0005-0000-0000-000003010000}"/>
    <cellStyle name="Акцент3 2 26" xfId="261" xr:uid="{00000000-0005-0000-0000-000004010000}"/>
    <cellStyle name="Акцент3 2 27" xfId="262" xr:uid="{00000000-0005-0000-0000-000005010000}"/>
    <cellStyle name="Акцент3 2 28" xfId="263" xr:uid="{00000000-0005-0000-0000-000006010000}"/>
    <cellStyle name="Акцент3 2 29" xfId="264" xr:uid="{00000000-0005-0000-0000-000007010000}"/>
    <cellStyle name="Акцент3 2 3" xfId="265" xr:uid="{00000000-0005-0000-0000-000008010000}"/>
    <cellStyle name="Акцент3 2 30" xfId="266" xr:uid="{00000000-0005-0000-0000-000009010000}"/>
    <cellStyle name="Акцент3 2 4" xfId="267" xr:uid="{00000000-0005-0000-0000-00000A010000}"/>
    <cellStyle name="Акцент3 2 5" xfId="268" xr:uid="{00000000-0005-0000-0000-00000B010000}"/>
    <cellStyle name="Акцент3 2 6" xfId="269" xr:uid="{00000000-0005-0000-0000-00000C010000}"/>
    <cellStyle name="Акцент3 2 7" xfId="270" xr:uid="{00000000-0005-0000-0000-00000D010000}"/>
    <cellStyle name="Акцент3 2 8" xfId="271" xr:uid="{00000000-0005-0000-0000-00000E010000}"/>
    <cellStyle name="Акцент3 2 9" xfId="272" xr:uid="{00000000-0005-0000-0000-00000F010000}"/>
    <cellStyle name="Акцент3 20" xfId="273" xr:uid="{00000000-0005-0000-0000-000010010000}"/>
    <cellStyle name="Акцент3 21" xfId="274" xr:uid="{00000000-0005-0000-0000-000011010000}"/>
    <cellStyle name="Акцент3 22" xfId="275" xr:uid="{00000000-0005-0000-0000-000012010000}"/>
    <cellStyle name="Акцент3 23" xfId="276" xr:uid="{00000000-0005-0000-0000-000013010000}"/>
    <cellStyle name="Акцент3 24" xfId="277" xr:uid="{00000000-0005-0000-0000-000014010000}"/>
    <cellStyle name="Акцент3 25" xfId="278" xr:uid="{00000000-0005-0000-0000-000015010000}"/>
    <cellStyle name="Акцент3 26" xfId="279" xr:uid="{00000000-0005-0000-0000-000016010000}"/>
    <cellStyle name="Акцент3 27" xfId="280" xr:uid="{00000000-0005-0000-0000-000017010000}"/>
    <cellStyle name="Акцент3 28" xfId="281" xr:uid="{00000000-0005-0000-0000-000018010000}"/>
    <cellStyle name="Акцент3 29" xfId="282" xr:uid="{00000000-0005-0000-0000-000019010000}"/>
    <cellStyle name="Акцент3 3" xfId="283" xr:uid="{00000000-0005-0000-0000-00001A010000}"/>
    <cellStyle name="Акцент3 30" xfId="284" xr:uid="{00000000-0005-0000-0000-00001B010000}"/>
    <cellStyle name="Акцент3 31" xfId="285" xr:uid="{00000000-0005-0000-0000-00001C010000}"/>
    <cellStyle name="Акцент3 32" xfId="286" xr:uid="{00000000-0005-0000-0000-00001D010000}"/>
    <cellStyle name="Акцент3 33" xfId="287" xr:uid="{00000000-0005-0000-0000-00001E010000}"/>
    <cellStyle name="Акцент3 34" xfId="288" xr:uid="{00000000-0005-0000-0000-00001F010000}"/>
    <cellStyle name="Акцент3 35" xfId="289" xr:uid="{00000000-0005-0000-0000-000020010000}"/>
    <cellStyle name="Акцент3 36" xfId="290" xr:uid="{00000000-0005-0000-0000-000021010000}"/>
    <cellStyle name="Акцент3 4" xfId="291" xr:uid="{00000000-0005-0000-0000-000022010000}"/>
    <cellStyle name="Акцент3 5" xfId="292" xr:uid="{00000000-0005-0000-0000-000023010000}"/>
    <cellStyle name="Акцент3 6" xfId="293" xr:uid="{00000000-0005-0000-0000-000024010000}"/>
    <cellStyle name="Акцент3 7" xfId="294" xr:uid="{00000000-0005-0000-0000-000025010000}"/>
    <cellStyle name="Акцент3 8" xfId="295" xr:uid="{00000000-0005-0000-0000-000026010000}"/>
    <cellStyle name="Акцент3 9" xfId="296" xr:uid="{00000000-0005-0000-0000-000027010000}"/>
    <cellStyle name="Акцент4" xfId="297" builtinId="41" customBuiltin="1"/>
    <cellStyle name="Акцент4 10" xfId="298" xr:uid="{00000000-0005-0000-0000-000029010000}"/>
    <cellStyle name="Акцент4 11" xfId="299" xr:uid="{00000000-0005-0000-0000-00002A010000}"/>
    <cellStyle name="Акцент4 12" xfId="300" xr:uid="{00000000-0005-0000-0000-00002B010000}"/>
    <cellStyle name="Акцент4 13" xfId="301" xr:uid="{00000000-0005-0000-0000-00002C010000}"/>
    <cellStyle name="Акцент4 14" xfId="302" xr:uid="{00000000-0005-0000-0000-00002D010000}"/>
    <cellStyle name="Акцент4 15" xfId="303" xr:uid="{00000000-0005-0000-0000-00002E010000}"/>
    <cellStyle name="Акцент4 16" xfId="304" xr:uid="{00000000-0005-0000-0000-00002F010000}"/>
    <cellStyle name="Акцент4 17" xfId="305" xr:uid="{00000000-0005-0000-0000-000030010000}"/>
    <cellStyle name="Акцент4 18" xfId="306" xr:uid="{00000000-0005-0000-0000-000031010000}"/>
    <cellStyle name="Акцент4 19" xfId="307" xr:uid="{00000000-0005-0000-0000-000032010000}"/>
    <cellStyle name="Акцент4 2" xfId="308" xr:uid="{00000000-0005-0000-0000-000033010000}"/>
    <cellStyle name="Акцент4 2 10" xfId="309" xr:uid="{00000000-0005-0000-0000-000034010000}"/>
    <cellStyle name="Акцент4 2 11" xfId="310" xr:uid="{00000000-0005-0000-0000-000035010000}"/>
    <cellStyle name="Акцент4 2 12" xfId="311" xr:uid="{00000000-0005-0000-0000-000036010000}"/>
    <cellStyle name="Акцент4 2 13" xfId="312" xr:uid="{00000000-0005-0000-0000-000037010000}"/>
    <cellStyle name="Акцент4 2 14" xfId="313" xr:uid="{00000000-0005-0000-0000-000038010000}"/>
    <cellStyle name="Акцент4 2 15" xfId="314" xr:uid="{00000000-0005-0000-0000-000039010000}"/>
    <cellStyle name="Акцент4 2 16" xfId="315" xr:uid="{00000000-0005-0000-0000-00003A010000}"/>
    <cellStyle name="Акцент4 2 17" xfId="316" xr:uid="{00000000-0005-0000-0000-00003B010000}"/>
    <cellStyle name="Акцент4 2 18" xfId="317" xr:uid="{00000000-0005-0000-0000-00003C010000}"/>
    <cellStyle name="Акцент4 2 19" xfId="318" xr:uid="{00000000-0005-0000-0000-00003D010000}"/>
    <cellStyle name="Акцент4 2 2" xfId="319" xr:uid="{00000000-0005-0000-0000-00003E010000}"/>
    <cellStyle name="Акцент4 2 20" xfId="320" xr:uid="{00000000-0005-0000-0000-00003F010000}"/>
    <cellStyle name="Акцент4 2 21" xfId="321" xr:uid="{00000000-0005-0000-0000-000040010000}"/>
    <cellStyle name="Акцент4 2 22" xfId="322" xr:uid="{00000000-0005-0000-0000-000041010000}"/>
    <cellStyle name="Акцент4 2 23" xfId="323" xr:uid="{00000000-0005-0000-0000-000042010000}"/>
    <cellStyle name="Акцент4 2 24" xfId="324" xr:uid="{00000000-0005-0000-0000-000043010000}"/>
    <cellStyle name="Акцент4 2 25" xfId="325" xr:uid="{00000000-0005-0000-0000-000044010000}"/>
    <cellStyle name="Акцент4 2 26" xfId="326" xr:uid="{00000000-0005-0000-0000-000045010000}"/>
    <cellStyle name="Акцент4 2 27" xfId="327" xr:uid="{00000000-0005-0000-0000-000046010000}"/>
    <cellStyle name="Акцент4 2 28" xfId="328" xr:uid="{00000000-0005-0000-0000-000047010000}"/>
    <cellStyle name="Акцент4 2 29" xfId="329" xr:uid="{00000000-0005-0000-0000-000048010000}"/>
    <cellStyle name="Акцент4 2 3" xfId="330" xr:uid="{00000000-0005-0000-0000-000049010000}"/>
    <cellStyle name="Акцент4 2 30" xfId="331" xr:uid="{00000000-0005-0000-0000-00004A010000}"/>
    <cellStyle name="Акцент4 2 4" xfId="332" xr:uid="{00000000-0005-0000-0000-00004B010000}"/>
    <cellStyle name="Акцент4 2 5" xfId="333" xr:uid="{00000000-0005-0000-0000-00004C010000}"/>
    <cellStyle name="Акцент4 2 6" xfId="334" xr:uid="{00000000-0005-0000-0000-00004D010000}"/>
    <cellStyle name="Акцент4 2 7" xfId="335" xr:uid="{00000000-0005-0000-0000-00004E010000}"/>
    <cellStyle name="Акцент4 2 8" xfId="336" xr:uid="{00000000-0005-0000-0000-00004F010000}"/>
    <cellStyle name="Акцент4 2 9" xfId="337" xr:uid="{00000000-0005-0000-0000-000050010000}"/>
    <cellStyle name="Акцент4 20" xfId="338" xr:uid="{00000000-0005-0000-0000-000051010000}"/>
    <cellStyle name="Акцент4 21" xfId="339" xr:uid="{00000000-0005-0000-0000-000052010000}"/>
    <cellStyle name="Акцент4 22" xfId="340" xr:uid="{00000000-0005-0000-0000-000053010000}"/>
    <cellStyle name="Акцент4 23" xfId="341" xr:uid="{00000000-0005-0000-0000-000054010000}"/>
    <cellStyle name="Акцент4 24" xfId="342" xr:uid="{00000000-0005-0000-0000-000055010000}"/>
    <cellStyle name="Акцент4 25" xfId="343" xr:uid="{00000000-0005-0000-0000-000056010000}"/>
    <cellStyle name="Акцент4 26" xfId="344" xr:uid="{00000000-0005-0000-0000-000057010000}"/>
    <cellStyle name="Акцент4 27" xfId="345" xr:uid="{00000000-0005-0000-0000-000058010000}"/>
    <cellStyle name="Акцент4 28" xfId="346" xr:uid="{00000000-0005-0000-0000-000059010000}"/>
    <cellStyle name="Акцент4 29" xfId="347" xr:uid="{00000000-0005-0000-0000-00005A010000}"/>
    <cellStyle name="Акцент4 3" xfId="348" xr:uid="{00000000-0005-0000-0000-00005B010000}"/>
    <cellStyle name="Акцент4 30" xfId="349" xr:uid="{00000000-0005-0000-0000-00005C010000}"/>
    <cellStyle name="Акцент4 31" xfId="350" xr:uid="{00000000-0005-0000-0000-00005D010000}"/>
    <cellStyle name="Акцент4 32" xfId="351" xr:uid="{00000000-0005-0000-0000-00005E010000}"/>
    <cellStyle name="Акцент4 33" xfId="352" xr:uid="{00000000-0005-0000-0000-00005F010000}"/>
    <cellStyle name="Акцент4 34" xfId="353" xr:uid="{00000000-0005-0000-0000-000060010000}"/>
    <cellStyle name="Акцент4 35" xfId="354" xr:uid="{00000000-0005-0000-0000-000061010000}"/>
    <cellStyle name="Акцент4 36" xfId="355" xr:uid="{00000000-0005-0000-0000-000062010000}"/>
    <cellStyle name="Акцент4 4" xfId="356" xr:uid="{00000000-0005-0000-0000-000063010000}"/>
    <cellStyle name="Акцент4 5" xfId="357" xr:uid="{00000000-0005-0000-0000-000064010000}"/>
    <cellStyle name="Акцент4 6" xfId="358" xr:uid="{00000000-0005-0000-0000-000065010000}"/>
    <cellStyle name="Акцент4 7" xfId="359" xr:uid="{00000000-0005-0000-0000-000066010000}"/>
    <cellStyle name="Акцент4 8" xfId="360" xr:uid="{00000000-0005-0000-0000-000067010000}"/>
    <cellStyle name="Акцент4 9" xfId="361" xr:uid="{00000000-0005-0000-0000-000068010000}"/>
    <cellStyle name="Акцент5" xfId="362" builtinId="45" customBuiltin="1"/>
    <cellStyle name="Акцент5 10" xfId="363" xr:uid="{00000000-0005-0000-0000-00006A010000}"/>
    <cellStyle name="Акцент5 11" xfId="364" xr:uid="{00000000-0005-0000-0000-00006B010000}"/>
    <cellStyle name="Акцент5 12" xfId="365" xr:uid="{00000000-0005-0000-0000-00006C010000}"/>
    <cellStyle name="Акцент5 13" xfId="366" xr:uid="{00000000-0005-0000-0000-00006D010000}"/>
    <cellStyle name="Акцент5 14" xfId="367" xr:uid="{00000000-0005-0000-0000-00006E010000}"/>
    <cellStyle name="Акцент5 15" xfId="368" xr:uid="{00000000-0005-0000-0000-00006F010000}"/>
    <cellStyle name="Акцент5 16" xfId="369" xr:uid="{00000000-0005-0000-0000-000070010000}"/>
    <cellStyle name="Акцент5 17" xfId="370" xr:uid="{00000000-0005-0000-0000-000071010000}"/>
    <cellStyle name="Акцент5 18" xfId="371" xr:uid="{00000000-0005-0000-0000-000072010000}"/>
    <cellStyle name="Акцент5 19" xfId="372" xr:uid="{00000000-0005-0000-0000-000073010000}"/>
    <cellStyle name="Акцент5 2" xfId="373" xr:uid="{00000000-0005-0000-0000-000074010000}"/>
    <cellStyle name="Акцент5 2 10" xfId="374" xr:uid="{00000000-0005-0000-0000-000075010000}"/>
    <cellStyle name="Акцент5 2 11" xfId="375" xr:uid="{00000000-0005-0000-0000-000076010000}"/>
    <cellStyle name="Акцент5 2 12" xfId="376" xr:uid="{00000000-0005-0000-0000-000077010000}"/>
    <cellStyle name="Акцент5 2 13" xfId="377" xr:uid="{00000000-0005-0000-0000-000078010000}"/>
    <cellStyle name="Акцент5 2 14" xfId="378" xr:uid="{00000000-0005-0000-0000-000079010000}"/>
    <cellStyle name="Акцент5 2 15" xfId="379" xr:uid="{00000000-0005-0000-0000-00007A010000}"/>
    <cellStyle name="Акцент5 2 16" xfId="380" xr:uid="{00000000-0005-0000-0000-00007B010000}"/>
    <cellStyle name="Акцент5 2 17" xfId="381" xr:uid="{00000000-0005-0000-0000-00007C010000}"/>
    <cellStyle name="Акцент5 2 18" xfId="382" xr:uid="{00000000-0005-0000-0000-00007D010000}"/>
    <cellStyle name="Акцент5 2 19" xfId="383" xr:uid="{00000000-0005-0000-0000-00007E010000}"/>
    <cellStyle name="Акцент5 2 2" xfId="384" xr:uid="{00000000-0005-0000-0000-00007F010000}"/>
    <cellStyle name="Акцент5 2 20" xfId="385" xr:uid="{00000000-0005-0000-0000-000080010000}"/>
    <cellStyle name="Акцент5 2 21" xfId="386" xr:uid="{00000000-0005-0000-0000-000081010000}"/>
    <cellStyle name="Акцент5 2 22" xfId="387" xr:uid="{00000000-0005-0000-0000-000082010000}"/>
    <cellStyle name="Акцент5 2 23" xfId="388" xr:uid="{00000000-0005-0000-0000-000083010000}"/>
    <cellStyle name="Акцент5 2 24" xfId="389" xr:uid="{00000000-0005-0000-0000-000084010000}"/>
    <cellStyle name="Акцент5 2 25" xfId="390" xr:uid="{00000000-0005-0000-0000-000085010000}"/>
    <cellStyle name="Акцент5 2 26" xfId="391" xr:uid="{00000000-0005-0000-0000-000086010000}"/>
    <cellStyle name="Акцент5 2 27" xfId="392" xr:uid="{00000000-0005-0000-0000-000087010000}"/>
    <cellStyle name="Акцент5 2 28" xfId="393" xr:uid="{00000000-0005-0000-0000-000088010000}"/>
    <cellStyle name="Акцент5 2 29" xfId="394" xr:uid="{00000000-0005-0000-0000-000089010000}"/>
    <cellStyle name="Акцент5 2 3" xfId="395" xr:uid="{00000000-0005-0000-0000-00008A010000}"/>
    <cellStyle name="Акцент5 2 30" xfId="396" xr:uid="{00000000-0005-0000-0000-00008B010000}"/>
    <cellStyle name="Акцент5 2 4" xfId="397" xr:uid="{00000000-0005-0000-0000-00008C010000}"/>
    <cellStyle name="Акцент5 2 5" xfId="398" xr:uid="{00000000-0005-0000-0000-00008D010000}"/>
    <cellStyle name="Акцент5 2 6" xfId="399" xr:uid="{00000000-0005-0000-0000-00008E010000}"/>
    <cellStyle name="Акцент5 2 7" xfId="400" xr:uid="{00000000-0005-0000-0000-00008F010000}"/>
    <cellStyle name="Акцент5 2 8" xfId="401" xr:uid="{00000000-0005-0000-0000-000090010000}"/>
    <cellStyle name="Акцент5 2 9" xfId="402" xr:uid="{00000000-0005-0000-0000-000091010000}"/>
    <cellStyle name="Акцент5 20" xfId="403" xr:uid="{00000000-0005-0000-0000-000092010000}"/>
    <cellStyle name="Акцент5 21" xfId="404" xr:uid="{00000000-0005-0000-0000-000093010000}"/>
    <cellStyle name="Акцент5 22" xfId="405" xr:uid="{00000000-0005-0000-0000-000094010000}"/>
    <cellStyle name="Акцент5 23" xfId="406" xr:uid="{00000000-0005-0000-0000-000095010000}"/>
    <cellStyle name="Акцент5 24" xfId="407" xr:uid="{00000000-0005-0000-0000-000096010000}"/>
    <cellStyle name="Акцент5 25" xfId="408" xr:uid="{00000000-0005-0000-0000-000097010000}"/>
    <cellStyle name="Акцент5 26" xfId="409" xr:uid="{00000000-0005-0000-0000-000098010000}"/>
    <cellStyle name="Акцент5 27" xfId="410" xr:uid="{00000000-0005-0000-0000-000099010000}"/>
    <cellStyle name="Акцент5 28" xfId="411" xr:uid="{00000000-0005-0000-0000-00009A010000}"/>
    <cellStyle name="Акцент5 29" xfId="412" xr:uid="{00000000-0005-0000-0000-00009B010000}"/>
    <cellStyle name="Акцент5 3" xfId="413" xr:uid="{00000000-0005-0000-0000-00009C010000}"/>
    <cellStyle name="Акцент5 30" xfId="414" xr:uid="{00000000-0005-0000-0000-00009D010000}"/>
    <cellStyle name="Акцент5 31" xfId="415" xr:uid="{00000000-0005-0000-0000-00009E010000}"/>
    <cellStyle name="Акцент5 32" xfId="416" xr:uid="{00000000-0005-0000-0000-00009F010000}"/>
    <cellStyle name="Акцент5 33" xfId="417" xr:uid="{00000000-0005-0000-0000-0000A0010000}"/>
    <cellStyle name="Акцент5 34" xfId="418" xr:uid="{00000000-0005-0000-0000-0000A1010000}"/>
    <cellStyle name="Акцент5 35" xfId="419" xr:uid="{00000000-0005-0000-0000-0000A2010000}"/>
    <cellStyle name="Акцент5 36" xfId="420" xr:uid="{00000000-0005-0000-0000-0000A3010000}"/>
    <cellStyle name="Акцент5 4" xfId="421" xr:uid="{00000000-0005-0000-0000-0000A4010000}"/>
    <cellStyle name="Акцент5 5" xfId="422" xr:uid="{00000000-0005-0000-0000-0000A5010000}"/>
    <cellStyle name="Акцент5 6" xfId="423" xr:uid="{00000000-0005-0000-0000-0000A6010000}"/>
    <cellStyle name="Акцент5 7" xfId="424" xr:uid="{00000000-0005-0000-0000-0000A7010000}"/>
    <cellStyle name="Акцент5 8" xfId="425" xr:uid="{00000000-0005-0000-0000-0000A8010000}"/>
    <cellStyle name="Акцент5 9" xfId="426" xr:uid="{00000000-0005-0000-0000-0000A9010000}"/>
    <cellStyle name="Акцент6" xfId="427" builtinId="49" customBuiltin="1"/>
    <cellStyle name="Акцент6 10" xfId="428" xr:uid="{00000000-0005-0000-0000-0000AB010000}"/>
    <cellStyle name="Акцент6 11" xfId="429" xr:uid="{00000000-0005-0000-0000-0000AC010000}"/>
    <cellStyle name="Акцент6 12" xfId="430" xr:uid="{00000000-0005-0000-0000-0000AD010000}"/>
    <cellStyle name="Акцент6 13" xfId="431" xr:uid="{00000000-0005-0000-0000-0000AE010000}"/>
    <cellStyle name="Акцент6 14" xfId="432" xr:uid="{00000000-0005-0000-0000-0000AF010000}"/>
    <cellStyle name="Акцент6 15" xfId="433" xr:uid="{00000000-0005-0000-0000-0000B0010000}"/>
    <cellStyle name="Акцент6 16" xfId="434" xr:uid="{00000000-0005-0000-0000-0000B1010000}"/>
    <cellStyle name="Акцент6 17" xfId="435" xr:uid="{00000000-0005-0000-0000-0000B2010000}"/>
    <cellStyle name="Акцент6 18" xfId="436" xr:uid="{00000000-0005-0000-0000-0000B3010000}"/>
    <cellStyle name="Акцент6 19" xfId="437" xr:uid="{00000000-0005-0000-0000-0000B4010000}"/>
    <cellStyle name="Акцент6 2" xfId="438" xr:uid="{00000000-0005-0000-0000-0000B5010000}"/>
    <cellStyle name="Акцент6 2 10" xfId="439" xr:uid="{00000000-0005-0000-0000-0000B6010000}"/>
    <cellStyle name="Акцент6 2 11" xfId="440" xr:uid="{00000000-0005-0000-0000-0000B7010000}"/>
    <cellStyle name="Акцент6 2 12" xfId="441" xr:uid="{00000000-0005-0000-0000-0000B8010000}"/>
    <cellStyle name="Акцент6 2 13" xfId="442" xr:uid="{00000000-0005-0000-0000-0000B9010000}"/>
    <cellStyle name="Акцент6 2 14" xfId="443" xr:uid="{00000000-0005-0000-0000-0000BA010000}"/>
    <cellStyle name="Акцент6 2 15" xfId="444" xr:uid="{00000000-0005-0000-0000-0000BB010000}"/>
    <cellStyle name="Акцент6 2 16" xfId="445" xr:uid="{00000000-0005-0000-0000-0000BC010000}"/>
    <cellStyle name="Акцент6 2 17" xfId="446" xr:uid="{00000000-0005-0000-0000-0000BD010000}"/>
    <cellStyle name="Акцент6 2 18" xfId="447" xr:uid="{00000000-0005-0000-0000-0000BE010000}"/>
    <cellStyle name="Акцент6 2 19" xfId="448" xr:uid="{00000000-0005-0000-0000-0000BF010000}"/>
    <cellStyle name="Акцент6 2 2" xfId="449" xr:uid="{00000000-0005-0000-0000-0000C0010000}"/>
    <cellStyle name="Акцент6 2 20" xfId="450" xr:uid="{00000000-0005-0000-0000-0000C1010000}"/>
    <cellStyle name="Акцент6 2 21" xfId="451" xr:uid="{00000000-0005-0000-0000-0000C2010000}"/>
    <cellStyle name="Акцент6 2 22" xfId="452" xr:uid="{00000000-0005-0000-0000-0000C3010000}"/>
    <cellStyle name="Акцент6 2 23" xfId="453" xr:uid="{00000000-0005-0000-0000-0000C4010000}"/>
    <cellStyle name="Акцент6 2 24" xfId="454" xr:uid="{00000000-0005-0000-0000-0000C5010000}"/>
    <cellStyle name="Акцент6 2 25" xfId="455" xr:uid="{00000000-0005-0000-0000-0000C6010000}"/>
    <cellStyle name="Акцент6 2 26" xfId="456" xr:uid="{00000000-0005-0000-0000-0000C7010000}"/>
    <cellStyle name="Акцент6 2 27" xfId="457" xr:uid="{00000000-0005-0000-0000-0000C8010000}"/>
    <cellStyle name="Акцент6 2 28" xfId="458" xr:uid="{00000000-0005-0000-0000-0000C9010000}"/>
    <cellStyle name="Акцент6 2 29" xfId="459" xr:uid="{00000000-0005-0000-0000-0000CA010000}"/>
    <cellStyle name="Акцент6 2 3" xfId="460" xr:uid="{00000000-0005-0000-0000-0000CB010000}"/>
    <cellStyle name="Акцент6 2 30" xfId="461" xr:uid="{00000000-0005-0000-0000-0000CC010000}"/>
    <cellStyle name="Акцент6 2 4" xfId="462" xr:uid="{00000000-0005-0000-0000-0000CD010000}"/>
    <cellStyle name="Акцент6 2 5" xfId="463" xr:uid="{00000000-0005-0000-0000-0000CE010000}"/>
    <cellStyle name="Акцент6 2 6" xfId="464" xr:uid="{00000000-0005-0000-0000-0000CF010000}"/>
    <cellStyle name="Акцент6 2 7" xfId="465" xr:uid="{00000000-0005-0000-0000-0000D0010000}"/>
    <cellStyle name="Акцент6 2 8" xfId="466" xr:uid="{00000000-0005-0000-0000-0000D1010000}"/>
    <cellStyle name="Акцент6 2 9" xfId="467" xr:uid="{00000000-0005-0000-0000-0000D2010000}"/>
    <cellStyle name="Акцент6 20" xfId="468" xr:uid="{00000000-0005-0000-0000-0000D3010000}"/>
    <cellStyle name="Акцент6 21" xfId="469" xr:uid="{00000000-0005-0000-0000-0000D4010000}"/>
    <cellStyle name="Акцент6 22" xfId="470" xr:uid="{00000000-0005-0000-0000-0000D5010000}"/>
    <cellStyle name="Акцент6 23" xfId="471" xr:uid="{00000000-0005-0000-0000-0000D6010000}"/>
    <cellStyle name="Акцент6 24" xfId="472" xr:uid="{00000000-0005-0000-0000-0000D7010000}"/>
    <cellStyle name="Акцент6 25" xfId="473" xr:uid="{00000000-0005-0000-0000-0000D8010000}"/>
    <cellStyle name="Акцент6 26" xfId="474" xr:uid="{00000000-0005-0000-0000-0000D9010000}"/>
    <cellStyle name="Акцент6 27" xfId="475" xr:uid="{00000000-0005-0000-0000-0000DA010000}"/>
    <cellStyle name="Акцент6 28" xfId="476" xr:uid="{00000000-0005-0000-0000-0000DB010000}"/>
    <cellStyle name="Акцент6 29" xfId="477" xr:uid="{00000000-0005-0000-0000-0000DC010000}"/>
    <cellStyle name="Акцент6 3" xfId="478" xr:uid="{00000000-0005-0000-0000-0000DD010000}"/>
    <cellStyle name="Акцент6 30" xfId="479" xr:uid="{00000000-0005-0000-0000-0000DE010000}"/>
    <cellStyle name="Акцент6 31" xfId="480" xr:uid="{00000000-0005-0000-0000-0000DF010000}"/>
    <cellStyle name="Акцент6 32" xfId="481" xr:uid="{00000000-0005-0000-0000-0000E0010000}"/>
    <cellStyle name="Акцент6 33" xfId="482" xr:uid="{00000000-0005-0000-0000-0000E1010000}"/>
    <cellStyle name="Акцент6 34" xfId="483" xr:uid="{00000000-0005-0000-0000-0000E2010000}"/>
    <cellStyle name="Акцент6 35" xfId="484" xr:uid="{00000000-0005-0000-0000-0000E3010000}"/>
    <cellStyle name="Акцент6 36" xfId="485" xr:uid="{00000000-0005-0000-0000-0000E4010000}"/>
    <cellStyle name="Акцент6 4" xfId="486" xr:uid="{00000000-0005-0000-0000-0000E5010000}"/>
    <cellStyle name="Акцент6 5" xfId="487" xr:uid="{00000000-0005-0000-0000-0000E6010000}"/>
    <cellStyle name="Акцент6 6" xfId="488" xr:uid="{00000000-0005-0000-0000-0000E7010000}"/>
    <cellStyle name="Акцент6 7" xfId="489" xr:uid="{00000000-0005-0000-0000-0000E8010000}"/>
    <cellStyle name="Акцент6 8" xfId="490" xr:uid="{00000000-0005-0000-0000-0000E9010000}"/>
    <cellStyle name="Акцент6 9" xfId="491" xr:uid="{00000000-0005-0000-0000-0000EA010000}"/>
    <cellStyle name="Ввод " xfId="492" builtinId="20" customBuiltin="1"/>
    <cellStyle name="Ввод  10" xfId="493" xr:uid="{00000000-0005-0000-0000-0000EC010000}"/>
    <cellStyle name="Ввод  11" xfId="494" xr:uid="{00000000-0005-0000-0000-0000ED010000}"/>
    <cellStyle name="Ввод  12" xfId="495" xr:uid="{00000000-0005-0000-0000-0000EE010000}"/>
    <cellStyle name="Ввод  13" xfId="496" xr:uid="{00000000-0005-0000-0000-0000EF010000}"/>
    <cellStyle name="Ввод  14" xfId="497" xr:uid="{00000000-0005-0000-0000-0000F0010000}"/>
    <cellStyle name="Ввод  15" xfId="498" xr:uid="{00000000-0005-0000-0000-0000F1010000}"/>
    <cellStyle name="Ввод  16" xfId="499" xr:uid="{00000000-0005-0000-0000-0000F2010000}"/>
    <cellStyle name="Ввод  17" xfId="500" xr:uid="{00000000-0005-0000-0000-0000F3010000}"/>
    <cellStyle name="Ввод  18" xfId="501" xr:uid="{00000000-0005-0000-0000-0000F4010000}"/>
    <cellStyle name="Ввод  19" xfId="502" xr:uid="{00000000-0005-0000-0000-0000F5010000}"/>
    <cellStyle name="Ввод  2" xfId="503" xr:uid="{00000000-0005-0000-0000-0000F6010000}"/>
    <cellStyle name="Ввод  2 10" xfId="504" xr:uid="{00000000-0005-0000-0000-0000F7010000}"/>
    <cellStyle name="Ввод  2 11" xfId="505" xr:uid="{00000000-0005-0000-0000-0000F8010000}"/>
    <cellStyle name="Ввод  2 12" xfId="506" xr:uid="{00000000-0005-0000-0000-0000F9010000}"/>
    <cellStyle name="Ввод  2 13" xfId="507" xr:uid="{00000000-0005-0000-0000-0000FA010000}"/>
    <cellStyle name="Ввод  2 14" xfId="508" xr:uid="{00000000-0005-0000-0000-0000FB010000}"/>
    <cellStyle name="Ввод  2 15" xfId="509" xr:uid="{00000000-0005-0000-0000-0000FC010000}"/>
    <cellStyle name="Ввод  2 16" xfId="510" xr:uid="{00000000-0005-0000-0000-0000FD010000}"/>
    <cellStyle name="Ввод  2 17" xfId="511" xr:uid="{00000000-0005-0000-0000-0000FE010000}"/>
    <cellStyle name="Ввод  2 18" xfId="512" xr:uid="{00000000-0005-0000-0000-0000FF010000}"/>
    <cellStyle name="Ввод  2 19" xfId="513" xr:uid="{00000000-0005-0000-0000-000000020000}"/>
    <cellStyle name="Ввод  2 2" xfId="514" xr:uid="{00000000-0005-0000-0000-000001020000}"/>
    <cellStyle name="Ввод  2 20" xfId="515" xr:uid="{00000000-0005-0000-0000-000002020000}"/>
    <cellStyle name="Ввод  2 21" xfId="516" xr:uid="{00000000-0005-0000-0000-000003020000}"/>
    <cellStyle name="Ввод  2 22" xfId="517" xr:uid="{00000000-0005-0000-0000-000004020000}"/>
    <cellStyle name="Ввод  2 23" xfId="518" xr:uid="{00000000-0005-0000-0000-000005020000}"/>
    <cellStyle name="Ввод  2 24" xfId="519" xr:uid="{00000000-0005-0000-0000-000006020000}"/>
    <cellStyle name="Ввод  2 25" xfId="520" xr:uid="{00000000-0005-0000-0000-000007020000}"/>
    <cellStyle name="Ввод  2 26" xfId="521" xr:uid="{00000000-0005-0000-0000-000008020000}"/>
    <cellStyle name="Ввод  2 27" xfId="522" xr:uid="{00000000-0005-0000-0000-000009020000}"/>
    <cellStyle name="Ввод  2 28" xfId="523" xr:uid="{00000000-0005-0000-0000-00000A020000}"/>
    <cellStyle name="Ввод  2 29" xfId="524" xr:uid="{00000000-0005-0000-0000-00000B020000}"/>
    <cellStyle name="Ввод  2 3" xfId="525" xr:uid="{00000000-0005-0000-0000-00000C020000}"/>
    <cellStyle name="Ввод  2 30" xfId="526" xr:uid="{00000000-0005-0000-0000-00000D020000}"/>
    <cellStyle name="Ввод  2 4" xfId="527" xr:uid="{00000000-0005-0000-0000-00000E020000}"/>
    <cellStyle name="Ввод  2 5" xfId="528" xr:uid="{00000000-0005-0000-0000-00000F020000}"/>
    <cellStyle name="Ввод  2 6" xfId="529" xr:uid="{00000000-0005-0000-0000-000010020000}"/>
    <cellStyle name="Ввод  2 7" xfId="530" xr:uid="{00000000-0005-0000-0000-000011020000}"/>
    <cellStyle name="Ввод  2 8" xfId="531" xr:uid="{00000000-0005-0000-0000-000012020000}"/>
    <cellStyle name="Ввод  2 9" xfId="532" xr:uid="{00000000-0005-0000-0000-000013020000}"/>
    <cellStyle name="Ввод  20" xfId="533" xr:uid="{00000000-0005-0000-0000-000014020000}"/>
    <cellStyle name="Ввод  21" xfId="534" xr:uid="{00000000-0005-0000-0000-000015020000}"/>
    <cellStyle name="Ввод  22" xfId="535" xr:uid="{00000000-0005-0000-0000-000016020000}"/>
    <cellStyle name="Ввод  23" xfId="536" xr:uid="{00000000-0005-0000-0000-000017020000}"/>
    <cellStyle name="Ввод  24" xfId="537" xr:uid="{00000000-0005-0000-0000-000018020000}"/>
    <cellStyle name="Ввод  25" xfId="538" xr:uid="{00000000-0005-0000-0000-000019020000}"/>
    <cellStyle name="Ввод  26" xfId="539" xr:uid="{00000000-0005-0000-0000-00001A020000}"/>
    <cellStyle name="Ввод  27" xfId="540" xr:uid="{00000000-0005-0000-0000-00001B020000}"/>
    <cellStyle name="Ввод  28" xfId="541" xr:uid="{00000000-0005-0000-0000-00001C020000}"/>
    <cellStyle name="Ввод  29" xfId="542" xr:uid="{00000000-0005-0000-0000-00001D020000}"/>
    <cellStyle name="Ввод  3" xfId="543" xr:uid="{00000000-0005-0000-0000-00001E020000}"/>
    <cellStyle name="Ввод  30" xfId="544" xr:uid="{00000000-0005-0000-0000-00001F020000}"/>
    <cellStyle name="Ввод  31" xfId="545" xr:uid="{00000000-0005-0000-0000-000020020000}"/>
    <cellStyle name="Ввод  32" xfId="546" xr:uid="{00000000-0005-0000-0000-000021020000}"/>
    <cellStyle name="Ввод  33" xfId="547" xr:uid="{00000000-0005-0000-0000-000022020000}"/>
    <cellStyle name="Ввод  34" xfId="548" xr:uid="{00000000-0005-0000-0000-000023020000}"/>
    <cellStyle name="Ввод  35" xfId="549" xr:uid="{00000000-0005-0000-0000-000024020000}"/>
    <cellStyle name="Ввод  36" xfId="550" xr:uid="{00000000-0005-0000-0000-000025020000}"/>
    <cellStyle name="Ввод  4" xfId="551" xr:uid="{00000000-0005-0000-0000-000026020000}"/>
    <cellStyle name="Ввод  5" xfId="552" xr:uid="{00000000-0005-0000-0000-000027020000}"/>
    <cellStyle name="Ввод  6" xfId="553" xr:uid="{00000000-0005-0000-0000-000028020000}"/>
    <cellStyle name="Ввод  7" xfId="554" xr:uid="{00000000-0005-0000-0000-000029020000}"/>
    <cellStyle name="Ввод  8" xfId="555" xr:uid="{00000000-0005-0000-0000-00002A020000}"/>
    <cellStyle name="Ввод  9" xfId="556" xr:uid="{00000000-0005-0000-0000-00002B020000}"/>
    <cellStyle name="ВедРесурсов" xfId="557" xr:uid="{00000000-0005-0000-0000-00002C020000}"/>
    <cellStyle name="ВедРесурсовАкт" xfId="558" xr:uid="{00000000-0005-0000-0000-00002D020000}"/>
    <cellStyle name="Вывод" xfId="559" builtinId="21" customBuiltin="1"/>
    <cellStyle name="Вывод 10" xfId="560" xr:uid="{00000000-0005-0000-0000-00002F020000}"/>
    <cellStyle name="Вывод 11" xfId="561" xr:uid="{00000000-0005-0000-0000-000030020000}"/>
    <cellStyle name="Вывод 12" xfId="562" xr:uid="{00000000-0005-0000-0000-000031020000}"/>
    <cellStyle name="Вывод 13" xfId="563" xr:uid="{00000000-0005-0000-0000-000032020000}"/>
    <cellStyle name="Вывод 14" xfId="564" xr:uid="{00000000-0005-0000-0000-000033020000}"/>
    <cellStyle name="Вывод 15" xfId="565" xr:uid="{00000000-0005-0000-0000-000034020000}"/>
    <cellStyle name="Вывод 16" xfId="566" xr:uid="{00000000-0005-0000-0000-000035020000}"/>
    <cellStyle name="Вывод 17" xfId="567" xr:uid="{00000000-0005-0000-0000-000036020000}"/>
    <cellStyle name="Вывод 18" xfId="568" xr:uid="{00000000-0005-0000-0000-000037020000}"/>
    <cellStyle name="Вывод 19" xfId="569" xr:uid="{00000000-0005-0000-0000-000038020000}"/>
    <cellStyle name="Вывод 2" xfId="570" xr:uid="{00000000-0005-0000-0000-000039020000}"/>
    <cellStyle name="Вывод 2 10" xfId="571" xr:uid="{00000000-0005-0000-0000-00003A020000}"/>
    <cellStyle name="Вывод 2 11" xfId="572" xr:uid="{00000000-0005-0000-0000-00003B020000}"/>
    <cellStyle name="Вывод 2 12" xfId="573" xr:uid="{00000000-0005-0000-0000-00003C020000}"/>
    <cellStyle name="Вывод 2 13" xfId="574" xr:uid="{00000000-0005-0000-0000-00003D020000}"/>
    <cellStyle name="Вывод 2 14" xfId="575" xr:uid="{00000000-0005-0000-0000-00003E020000}"/>
    <cellStyle name="Вывод 2 15" xfId="576" xr:uid="{00000000-0005-0000-0000-00003F020000}"/>
    <cellStyle name="Вывод 2 16" xfId="577" xr:uid="{00000000-0005-0000-0000-000040020000}"/>
    <cellStyle name="Вывод 2 17" xfId="578" xr:uid="{00000000-0005-0000-0000-000041020000}"/>
    <cellStyle name="Вывод 2 18" xfId="579" xr:uid="{00000000-0005-0000-0000-000042020000}"/>
    <cellStyle name="Вывод 2 19" xfId="580" xr:uid="{00000000-0005-0000-0000-000043020000}"/>
    <cellStyle name="Вывод 2 2" xfId="581" xr:uid="{00000000-0005-0000-0000-000044020000}"/>
    <cellStyle name="Вывод 2 20" xfId="582" xr:uid="{00000000-0005-0000-0000-000045020000}"/>
    <cellStyle name="Вывод 2 21" xfId="583" xr:uid="{00000000-0005-0000-0000-000046020000}"/>
    <cellStyle name="Вывод 2 22" xfId="584" xr:uid="{00000000-0005-0000-0000-000047020000}"/>
    <cellStyle name="Вывод 2 23" xfId="585" xr:uid="{00000000-0005-0000-0000-000048020000}"/>
    <cellStyle name="Вывод 2 24" xfId="586" xr:uid="{00000000-0005-0000-0000-000049020000}"/>
    <cellStyle name="Вывод 2 25" xfId="587" xr:uid="{00000000-0005-0000-0000-00004A020000}"/>
    <cellStyle name="Вывод 2 26" xfId="588" xr:uid="{00000000-0005-0000-0000-00004B020000}"/>
    <cellStyle name="Вывод 2 27" xfId="589" xr:uid="{00000000-0005-0000-0000-00004C020000}"/>
    <cellStyle name="Вывод 2 28" xfId="590" xr:uid="{00000000-0005-0000-0000-00004D020000}"/>
    <cellStyle name="Вывод 2 29" xfId="591" xr:uid="{00000000-0005-0000-0000-00004E020000}"/>
    <cellStyle name="Вывод 2 3" xfId="592" xr:uid="{00000000-0005-0000-0000-00004F020000}"/>
    <cellStyle name="Вывод 2 30" xfId="593" xr:uid="{00000000-0005-0000-0000-000050020000}"/>
    <cellStyle name="Вывод 2 4" xfId="594" xr:uid="{00000000-0005-0000-0000-000051020000}"/>
    <cellStyle name="Вывод 2 5" xfId="595" xr:uid="{00000000-0005-0000-0000-000052020000}"/>
    <cellStyle name="Вывод 2 6" xfId="596" xr:uid="{00000000-0005-0000-0000-000053020000}"/>
    <cellStyle name="Вывод 2 7" xfId="597" xr:uid="{00000000-0005-0000-0000-000054020000}"/>
    <cellStyle name="Вывод 2 8" xfId="598" xr:uid="{00000000-0005-0000-0000-000055020000}"/>
    <cellStyle name="Вывод 2 9" xfId="599" xr:uid="{00000000-0005-0000-0000-000056020000}"/>
    <cellStyle name="Вывод 20" xfId="600" xr:uid="{00000000-0005-0000-0000-000057020000}"/>
    <cellStyle name="Вывод 21" xfId="601" xr:uid="{00000000-0005-0000-0000-000058020000}"/>
    <cellStyle name="Вывод 22" xfId="602" xr:uid="{00000000-0005-0000-0000-000059020000}"/>
    <cellStyle name="Вывод 23" xfId="603" xr:uid="{00000000-0005-0000-0000-00005A020000}"/>
    <cellStyle name="Вывод 24" xfId="604" xr:uid="{00000000-0005-0000-0000-00005B020000}"/>
    <cellStyle name="Вывод 25" xfId="605" xr:uid="{00000000-0005-0000-0000-00005C020000}"/>
    <cellStyle name="Вывод 26" xfId="606" xr:uid="{00000000-0005-0000-0000-00005D020000}"/>
    <cellStyle name="Вывод 27" xfId="607" xr:uid="{00000000-0005-0000-0000-00005E020000}"/>
    <cellStyle name="Вывод 28" xfId="608" xr:uid="{00000000-0005-0000-0000-00005F020000}"/>
    <cellStyle name="Вывод 29" xfId="609" xr:uid="{00000000-0005-0000-0000-000060020000}"/>
    <cellStyle name="Вывод 3" xfId="610" xr:uid="{00000000-0005-0000-0000-000061020000}"/>
    <cellStyle name="Вывод 30" xfId="611" xr:uid="{00000000-0005-0000-0000-000062020000}"/>
    <cellStyle name="Вывод 31" xfId="612" xr:uid="{00000000-0005-0000-0000-000063020000}"/>
    <cellStyle name="Вывод 32" xfId="613" xr:uid="{00000000-0005-0000-0000-000064020000}"/>
    <cellStyle name="Вывод 33" xfId="614" xr:uid="{00000000-0005-0000-0000-000065020000}"/>
    <cellStyle name="Вывод 34" xfId="615" xr:uid="{00000000-0005-0000-0000-000066020000}"/>
    <cellStyle name="Вывод 35" xfId="616" xr:uid="{00000000-0005-0000-0000-000067020000}"/>
    <cellStyle name="Вывод 36" xfId="617" xr:uid="{00000000-0005-0000-0000-000068020000}"/>
    <cellStyle name="Вывод 4" xfId="618" xr:uid="{00000000-0005-0000-0000-000069020000}"/>
    <cellStyle name="Вывод 5" xfId="619" xr:uid="{00000000-0005-0000-0000-00006A020000}"/>
    <cellStyle name="Вывод 6" xfId="620" xr:uid="{00000000-0005-0000-0000-00006B020000}"/>
    <cellStyle name="Вывод 7" xfId="621" xr:uid="{00000000-0005-0000-0000-00006C020000}"/>
    <cellStyle name="Вывод 8" xfId="622" xr:uid="{00000000-0005-0000-0000-00006D020000}"/>
    <cellStyle name="Вывод 9" xfId="623" xr:uid="{00000000-0005-0000-0000-00006E020000}"/>
    <cellStyle name="Вычисление" xfId="624" builtinId="22" customBuiltin="1"/>
    <cellStyle name="Вычисление 10" xfId="625" xr:uid="{00000000-0005-0000-0000-000070020000}"/>
    <cellStyle name="Вычисление 11" xfId="626" xr:uid="{00000000-0005-0000-0000-000071020000}"/>
    <cellStyle name="Вычисление 12" xfId="627" xr:uid="{00000000-0005-0000-0000-000072020000}"/>
    <cellStyle name="Вычисление 13" xfId="628" xr:uid="{00000000-0005-0000-0000-000073020000}"/>
    <cellStyle name="Вычисление 14" xfId="629" xr:uid="{00000000-0005-0000-0000-000074020000}"/>
    <cellStyle name="Вычисление 15" xfId="630" xr:uid="{00000000-0005-0000-0000-000075020000}"/>
    <cellStyle name="Вычисление 16" xfId="631" xr:uid="{00000000-0005-0000-0000-000076020000}"/>
    <cellStyle name="Вычисление 17" xfId="632" xr:uid="{00000000-0005-0000-0000-000077020000}"/>
    <cellStyle name="Вычисление 18" xfId="633" xr:uid="{00000000-0005-0000-0000-000078020000}"/>
    <cellStyle name="Вычисление 19" xfId="634" xr:uid="{00000000-0005-0000-0000-000079020000}"/>
    <cellStyle name="Вычисление 2" xfId="635" xr:uid="{00000000-0005-0000-0000-00007A020000}"/>
    <cellStyle name="Вычисление 2 10" xfId="636" xr:uid="{00000000-0005-0000-0000-00007B020000}"/>
    <cellStyle name="Вычисление 2 11" xfId="637" xr:uid="{00000000-0005-0000-0000-00007C020000}"/>
    <cellStyle name="Вычисление 2 12" xfId="638" xr:uid="{00000000-0005-0000-0000-00007D020000}"/>
    <cellStyle name="Вычисление 2 13" xfId="639" xr:uid="{00000000-0005-0000-0000-00007E020000}"/>
    <cellStyle name="Вычисление 2 14" xfId="640" xr:uid="{00000000-0005-0000-0000-00007F020000}"/>
    <cellStyle name="Вычисление 2 15" xfId="641" xr:uid="{00000000-0005-0000-0000-000080020000}"/>
    <cellStyle name="Вычисление 2 16" xfId="642" xr:uid="{00000000-0005-0000-0000-000081020000}"/>
    <cellStyle name="Вычисление 2 17" xfId="643" xr:uid="{00000000-0005-0000-0000-000082020000}"/>
    <cellStyle name="Вычисление 2 18" xfId="644" xr:uid="{00000000-0005-0000-0000-000083020000}"/>
    <cellStyle name="Вычисление 2 19" xfId="645" xr:uid="{00000000-0005-0000-0000-000084020000}"/>
    <cellStyle name="Вычисление 2 2" xfId="646" xr:uid="{00000000-0005-0000-0000-000085020000}"/>
    <cellStyle name="Вычисление 2 20" xfId="647" xr:uid="{00000000-0005-0000-0000-000086020000}"/>
    <cellStyle name="Вычисление 2 21" xfId="648" xr:uid="{00000000-0005-0000-0000-000087020000}"/>
    <cellStyle name="Вычисление 2 22" xfId="649" xr:uid="{00000000-0005-0000-0000-000088020000}"/>
    <cellStyle name="Вычисление 2 23" xfId="650" xr:uid="{00000000-0005-0000-0000-000089020000}"/>
    <cellStyle name="Вычисление 2 24" xfId="651" xr:uid="{00000000-0005-0000-0000-00008A020000}"/>
    <cellStyle name="Вычисление 2 25" xfId="652" xr:uid="{00000000-0005-0000-0000-00008B020000}"/>
    <cellStyle name="Вычисление 2 26" xfId="653" xr:uid="{00000000-0005-0000-0000-00008C020000}"/>
    <cellStyle name="Вычисление 2 27" xfId="654" xr:uid="{00000000-0005-0000-0000-00008D020000}"/>
    <cellStyle name="Вычисление 2 28" xfId="655" xr:uid="{00000000-0005-0000-0000-00008E020000}"/>
    <cellStyle name="Вычисление 2 29" xfId="656" xr:uid="{00000000-0005-0000-0000-00008F020000}"/>
    <cellStyle name="Вычисление 2 3" xfId="657" xr:uid="{00000000-0005-0000-0000-000090020000}"/>
    <cellStyle name="Вычисление 2 30" xfId="658" xr:uid="{00000000-0005-0000-0000-000091020000}"/>
    <cellStyle name="Вычисление 2 4" xfId="659" xr:uid="{00000000-0005-0000-0000-000092020000}"/>
    <cellStyle name="Вычисление 2 5" xfId="660" xr:uid="{00000000-0005-0000-0000-000093020000}"/>
    <cellStyle name="Вычисление 2 6" xfId="661" xr:uid="{00000000-0005-0000-0000-000094020000}"/>
    <cellStyle name="Вычисление 2 7" xfId="662" xr:uid="{00000000-0005-0000-0000-000095020000}"/>
    <cellStyle name="Вычисление 2 8" xfId="663" xr:uid="{00000000-0005-0000-0000-000096020000}"/>
    <cellStyle name="Вычисление 2 9" xfId="664" xr:uid="{00000000-0005-0000-0000-000097020000}"/>
    <cellStyle name="Вычисление 20" xfId="665" xr:uid="{00000000-0005-0000-0000-000098020000}"/>
    <cellStyle name="Вычисление 21" xfId="666" xr:uid="{00000000-0005-0000-0000-000099020000}"/>
    <cellStyle name="Вычисление 22" xfId="667" xr:uid="{00000000-0005-0000-0000-00009A020000}"/>
    <cellStyle name="Вычисление 23" xfId="668" xr:uid="{00000000-0005-0000-0000-00009B020000}"/>
    <cellStyle name="Вычисление 24" xfId="669" xr:uid="{00000000-0005-0000-0000-00009C020000}"/>
    <cellStyle name="Вычисление 25" xfId="670" xr:uid="{00000000-0005-0000-0000-00009D020000}"/>
    <cellStyle name="Вычисление 26" xfId="671" xr:uid="{00000000-0005-0000-0000-00009E020000}"/>
    <cellStyle name="Вычисление 27" xfId="672" xr:uid="{00000000-0005-0000-0000-00009F020000}"/>
    <cellStyle name="Вычисление 28" xfId="673" xr:uid="{00000000-0005-0000-0000-0000A0020000}"/>
    <cellStyle name="Вычисление 29" xfId="674" xr:uid="{00000000-0005-0000-0000-0000A1020000}"/>
    <cellStyle name="Вычисление 3" xfId="675" xr:uid="{00000000-0005-0000-0000-0000A2020000}"/>
    <cellStyle name="Вычисление 30" xfId="676" xr:uid="{00000000-0005-0000-0000-0000A3020000}"/>
    <cellStyle name="Вычисление 31" xfId="677" xr:uid="{00000000-0005-0000-0000-0000A4020000}"/>
    <cellStyle name="Вычисление 32" xfId="678" xr:uid="{00000000-0005-0000-0000-0000A5020000}"/>
    <cellStyle name="Вычисление 33" xfId="679" xr:uid="{00000000-0005-0000-0000-0000A6020000}"/>
    <cellStyle name="Вычисление 34" xfId="680" xr:uid="{00000000-0005-0000-0000-0000A7020000}"/>
    <cellStyle name="Вычисление 35" xfId="681" xr:uid="{00000000-0005-0000-0000-0000A8020000}"/>
    <cellStyle name="Вычисление 36" xfId="682" xr:uid="{00000000-0005-0000-0000-0000A9020000}"/>
    <cellStyle name="Вычисление 4" xfId="683" xr:uid="{00000000-0005-0000-0000-0000AA020000}"/>
    <cellStyle name="Вычисление 5" xfId="684" xr:uid="{00000000-0005-0000-0000-0000AB020000}"/>
    <cellStyle name="Вычисление 6" xfId="685" xr:uid="{00000000-0005-0000-0000-0000AC020000}"/>
    <cellStyle name="Вычисление 7" xfId="686" xr:uid="{00000000-0005-0000-0000-0000AD020000}"/>
    <cellStyle name="Вычисление 8" xfId="687" xr:uid="{00000000-0005-0000-0000-0000AE020000}"/>
    <cellStyle name="Вычисление 9" xfId="688" xr:uid="{00000000-0005-0000-0000-0000AF020000}"/>
    <cellStyle name="Гиперссылка" xfId="689" builtinId="8"/>
    <cellStyle name="Заголовок 1" xfId="690" builtinId="16" customBuiltin="1"/>
    <cellStyle name="Заголовок 1 10" xfId="691" xr:uid="{00000000-0005-0000-0000-0000B2020000}"/>
    <cellStyle name="Заголовок 1 11" xfId="692" xr:uid="{00000000-0005-0000-0000-0000B3020000}"/>
    <cellStyle name="Заголовок 1 12" xfId="693" xr:uid="{00000000-0005-0000-0000-0000B4020000}"/>
    <cellStyle name="Заголовок 1 13" xfId="694" xr:uid="{00000000-0005-0000-0000-0000B5020000}"/>
    <cellStyle name="Заголовок 1 14" xfId="695" xr:uid="{00000000-0005-0000-0000-0000B6020000}"/>
    <cellStyle name="Заголовок 1 15" xfId="696" xr:uid="{00000000-0005-0000-0000-0000B7020000}"/>
    <cellStyle name="Заголовок 1 16" xfId="697" xr:uid="{00000000-0005-0000-0000-0000B8020000}"/>
    <cellStyle name="Заголовок 1 17" xfId="698" xr:uid="{00000000-0005-0000-0000-0000B9020000}"/>
    <cellStyle name="Заголовок 1 18" xfId="699" xr:uid="{00000000-0005-0000-0000-0000BA020000}"/>
    <cellStyle name="Заголовок 1 19" xfId="700" xr:uid="{00000000-0005-0000-0000-0000BB020000}"/>
    <cellStyle name="Заголовок 1 2" xfId="701" xr:uid="{00000000-0005-0000-0000-0000BC020000}"/>
    <cellStyle name="Заголовок 1 2 10" xfId="702" xr:uid="{00000000-0005-0000-0000-0000BD020000}"/>
    <cellStyle name="Заголовок 1 2 11" xfId="703" xr:uid="{00000000-0005-0000-0000-0000BE020000}"/>
    <cellStyle name="Заголовок 1 2 12" xfId="704" xr:uid="{00000000-0005-0000-0000-0000BF020000}"/>
    <cellStyle name="Заголовок 1 2 13" xfId="705" xr:uid="{00000000-0005-0000-0000-0000C0020000}"/>
    <cellStyle name="Заголовок 1 2 14" xfId="706" xr:uid="{00000000-0005-0000-0000-0000C1020000}"/>
    <cellStyle name="Заголовок 1 2 15" xfId="707" xr:uid="{00000000-0005-0000-0000-0000C2020000}"/>
    <cellStyle name="Заголовок 1 2 16" xfId="708" xr:uid="{00000000-0005-0000-0000-0000C3020000}"/>
    <cellStyle name="Заголовок 1 2 17" xfId="709" xr:uid="{00000000-0005-0000-0000-0000C4020000}"/>
    <cellStyle name="Заголовок 1 2 18" xfId="710" xr:uid="{00000000-0005-0000-0000-0000C5020000}"/>
    <cellStyle name="Заголовок 1 2 19" xfId="711" xr:uid="{00000000-0005-0000-0000-0000C6020000}"/>
    <cellStyle name="Заголовок 1 2 2" xfId="712" xr:uid="{00000000-0005-0000-0000-0000C7020000}"/>
    <cellStyle name="Заголовок 1 2 20" xfId="713" xr:uid="{00000000-0005-0000-0000-0000C8020000}"/>
    <cellStyle name="Заголовок 1 2 21" xfId="714" xr:uid="{00000000-0005-0000-0000-0000C9020000}"/>
    <cellStyle name="Заголовок 1 2 22" xfId="715" xr:uid="{00000000-0005-0000-0000-0000CA020000}"/>
    <cellStyle name="Заголовок 1 2 23" xfId="716" xr:uid="{00000000-0005-0000-0000-0000CB020000}"/>
    <cellStyle name="Заголовок 1 2 24" xfId="717" xr:uid="{00000000-0005-0000-0000-0000CC020000}"/>
    <cellStyle name="Заголовок 1 2 25" xfId="718" xr:uid="{00000000-0005-0000-0000-0000CD020000}"/>
    <cellStyle name="Заголовок 1 2 26" xfId="719" xr:uid="{00000000-0005-0000-0000-0000CE020000}"/>
    <cellStyle name="Заголовок 1 2 27" xfId="720" xr:uid="{00000000-0005-0000-0000-0000CF020000}"/>
    <cellStyle name="Заголовок 1 2 28" xfId="721" xr:uid="{00000000-0005-0000-0000-0000D0020000}"/>
    <cellStyle name="Заголовок 1 2 29" xfId="722" xr:uid="{00000000-0005-0000-0000-0000D1020000}"/>
    <cellStyle name="Заголовок 1 2 3" xfId="723" xr:uid="{00000000-0005-0000-0000-0000D2020000}"/>
    <cellStyle name="Заголовок 1 2 30" xfId="724" xr:uid="{00000000-0005-0000-0000-0000D3020000}"/>
    <cellStyle name="Заголовок 1 2 4" xfId="725" xr:uid="{00000000-0005-0000-0000-0000D4020000}"/>
    <cellStyle name="Заголовок 1 2 5" xfId="726" xr:uid="{00000000-0005-0000-0000-0000D5020000}"/>
    <cellStyle name="Заголовок 1 2 6" xfId="727" xr:uid="{00000000-0005-0000-0000-0000D6020000}"/>
    <cellStyle name="Заголовок 1 2 7" xfId="728" xr:uid="{00000000-0005-0000-0000-0000D7020000}"/>
    <cellStyle name="Заголовок 1 2 8" xfId="729" xr:uid="{00000000-0005-0000-0000-0000D8020000}"/>
    <cellStyle name="Заголовок 1 2 9" xfId="730" xr:uid="{00000000-0005-0000-0000-0000D9020000}"/>
    <cellStyle name="Заголовок 1 20" xfId="731" xr:uid="{00000000-0005-0000-0000-0000DA020000}"/>
    <cellStyle name="Заголовок 1 21" xfId="732" xr:uid="{00000000-0005-0000-0000-0000DB020000}"/>
    <cellStyle name="Заголовок 1 22" xfId="733" xr:uid="{00000000-0005-0000-0000-0000DC020000}"/>
    <cellStyle name="Заголовок 1 23" xfId="734" xr:uid="{00000000-0005-0000-0000-0000DD020000}"/>
    <cellStyle name="Заголовок 1 24" xfId="735" xr:uid="{00000000-0005-0000-0000-0000DE020000}"/>
    <cellStyle name="Заголовок 1 25" xfId="736" xr:uid="{00000000-0005-0000-0000-0000DF020000}"/>
    <cellStyle name="Заголовок 1 26" xfId="737" xr:uid="{00000000-0005-0000-0000-0000E0020000}"/>
    <cellStyle name="Заголовок 1 27" xfId="738" xr:uid="{00000000-0005-0000-0000-0000E1020000}"/>
    <cellStyle name="Заголовок 1 28" xfId="739" xr:uid="{00000000-0005-0000-0000-0000E2020000}"/>
    <cellStyle name="Заголовок 1 29" xfId="740" xr:uid="{00000000-0005-0000-0000-0000E3020000}"/>
    <cellStyle name="Заголовок 1 3" xfId="741" xr:uid="{00000000-0005-0000-0000-0000E4020000}"/>
    <cellStyle name="Заголовок 1 30" xfId="742" xr:uid="{00000000-0005-0000-0000-0000E5020000}"/>
    <cellStyle name="Заголовок 1 31" xfId="743" xr:uid="{00000000-0005-0000-0000-0000E6020000}"/>
    <cellStyle name="Заголовок 1 32" xfId="744" xr:uid="{00000000-0005-0000-0000-0000E7020000}"/>
    <cellStyle name="Заголовок 1 33" xfId="745" xr:uid="{00000000-0005-0000-0000-0000E8020000}"/>
    <cellStyle name="Заголовок 1 34" xfId="746" xr:uid="{00000000-0005-0000-0000-0000E9020000}"/>
    <cellStyle name="Заголовок 1 35" xfId="747" xr:uid="{00000000-0005-0000-0000-0000EA020000}"/>
    <cellStyle name="Заголовок 1 36" xfId="748" xr:uid="{00000000-0005-0000-0000-0000EB020000}"/>
    <cellStyle name="Заголовок 1 4" xfId="749" xr:uid="{00000000-0005-0000-0000-0000EC020000}"/>
    <cellStyle name="Заголовок 1 5" xfId="750" xr:uid="{00000000-0005-0000-0000-0000ED020000}"/>
    <cellStyle name="Заголовок 1 6" xfId="751" xr:uid="{00000000-0005-0000-0000-0000EE020000}"/>
    <cellStyle name="Заголовок 1 7" xfId="752" xr:uid="{00000000-0005-0000-0000-0000EF020000}"/>
    <cellStyle name="Заголовок 1 8" xfId="753" xr:uid="{00000000-0005-0000-0000-0000F0020000}"/>
    <cellStyle name="Заголовок 1 9" xfId="754" xr:uid="{00000000-0005-0000-0000-0000F1020000}"/>
    <cellStyle name="Заголовок 2" xfId="755" builtinId="17" customBuiltin="1"/>
    <cellStyle name="Заголовок 2 10" xfId="756" xr:uid="{00000000-0005-0000-0000-0000F3020000}"/>
    <cellStyle name="Заголовок 2 11" xfId="757" xr:uid="{00000000-0005-0000-0000-0000F4020000}"/>
    <cellStyle name="Заголовок 2 12" xfId="758" xr:uid="{00000000-0005-0000-0000-0000F5020000}"/>
    <cellStyle name="Заголовок 2 13" xfId="759" xr:uid="{00000000-0005-0000-0000-0000F6020000}"/>
    <cellStyle name="Заголовок 2 14" xfId="760" xr:uid="{00000000-0005-0000-0000-0000F7020000}"/>
    <cellStyle name="Заголовок 2 15" xfId="761" xr:uid="{00000000-0005-0000-0000-0000F8020000}"/>
    <cellStyle name="Заголовок 2 16" xfId="762" xr:uid="{00000000-0005-0000-0000-0000F9020000}"/>
    <cellStyle name="Заголовок 2 17" xfId="763" xr:uid="{00000000-0005-0000-0000-0000FA020000}"/>
    <cellStyle name="Заголовок 2 18" xfId="764" xr:uid="{00000000-0005-0000-0000-0000FB020000}"/>
    <cellStyle name="Заголовок 2 19" xfId="765" xr:uid="{00000000-0005-0000-0000-0000FC020000}"/>
    <cellStyle name="Заголовок 2 2" xfId="766" xr:uid="{00000000-0005-0000-0000-0000FD020000}"/>
    <cellStyle name="Заголовок 2 2 10" xfId="767" xr:uid="{00000000-0005-0000-0000-0000FE020000}"/>
    <cellStyle name="Заголовок 2 2 11" xfId="768" xr:uid="{00000000-0005-0000-0000-0000FF020000}"/>
    <cellStyle name="Заголовок 2 2 12" xfId="769" xr:uid="{00000000-0005-0000-0000-000000030000}"/>
    <cellStyle name="Заголовок 2 2 13" xfId="770" xr:uid="{00000000-0005-0000-0000-000001030000}"/>
    <cellStyle name="Заголовок 2 2 14" xfId="771" xr:uid="{00000000-0005-0000-0000-000002030000}"/>
    <cellStyle name="Заголовок 2 2 15" xfId="772" xr:uid="{00000000-0005-0000-0000-000003030000}"/>
    <cellStyle name="Заголовок 2 2 16" xfId="773" xr:uid="{00000000-0005-0000-0000-000004030000}"/>
    <cellStyle name="Заголовок 2 2 17" xfId="774" xr:uid="{00000000-0005-0000-0000-000005030000}"/>
    <cellStyle name="Заголовок 2 2 18" xfId="775" xr:uid="{00000000-0005-0000-0000-000006030000}"/>
    <cellStyle name="Заголовок 2 2 19" xfId="776" xr:uid="{00000000-0005-0000-0000-000007030000}"/>
    <cellStyle name="Заголовок 2 2 2" xfId="777" xr:uid="{00000000-0005-0000-0000-000008030000}"/>
    <cellStyle name="Заголовок 2 2 20" xfId="778" xr:uid="{00000000-0005-0000-0000-000009030000}"/>
    <cellStyle name="Заголовок 2 2 21" xfId="779" xr:uid="{00000000-0005-0000-0000-00000A030000}"/>
    <cellStyle name="Заголовок 2 2 22" xfId="780" xr:uid="{00000000-0005-0000-0000-00000B030000}"/>
    <cellStyle name="Заголовок 2 2 23" xfId="781" xr:uid="{00000000-0005-0000-0000-00000C030000}"/>
    <cellStyle name="Заголовок 2 2 24" xfId="782" xr:uid="{00000000-0005-0000-0000-00000D030000}"/>
    <cellStyle name="Заголовок 2 2 25" xfId="783" xr:uid="{00000000-0005-0000-0000-00000E030000}"/>
    <cellStyle name="Заголовок 2 2 26" xfId="784" xr:uid="{00000000-0005-0000-0000-00000F030000}"/>
    <cellStyle name="Заголовок 2 2 27" xfId="785" xr:uid="{00000000-0005-0000-0000-000010030000}"/>
    <cellStyle name="Заголовок 2 2 28" xfId="786" xr:uid="{00000000-0005-0000-0000-000011030000}"/>
    <cellStyle name="Заголовок 2 2 29" xfId="787" xr:uid="{00000000-0005-0000-0000-000012030000}"/>
    <cellStyle name="Заголовок 2 2 3" xfId="788" xr:uid="{00000000-0005-0000-0000-000013030000}"/>
    <cellStyle name="Заголовок 2 2 30" xfId="789" xr:uid="{00000000-0005-0000-0000-000014030000}"/>
    <cellStyle name="Заголовок 2 2 4" xfId="790" xr:uid="{00000000-0005-0000-0000-000015030000}"/>
    <cellStyle name="Заголовок 2 2 5" xfId="791" xr:uid="{00000000-0005-0000-0000-000016030000}"/>
    <cellStyle name="Заголовок 2 2 6" xfId="792" xr:uid="{00000000-0005-0000-0000-000017030000}"/>
    <cellStyle name="Заголовок 2 2 7" xfId="793" xr:uid="{00000000-0005-0000-0000-000018030000}"/>
    <cellStyle name="Заголовок 2 2 8" xfId="794" xr:uid="{00000000-0005-0000-0000-000019030000}"/>
    <cellStyle name="Заголовок 2 2 9" xfId="795" xr:uid="{00000000-0005-0000-0000-00001A030000}"/>
    <cellStyle name="Заголовок 2 20" xfId="796" xr:uid="{00000000-0005-0000-0000-00001B030000}"/>
    <cellStyle name="Заголовок 2 21" xfId="797" xr:uid="{00000000-0005-0000-0000-00001C030000}"/>
    <cellStyle name="Заголовок 2 22" xfId="798" xr:uid="{00000000-0005-0000-0000-00001D030000}"/>
    <cellStyle name="Заголовок 2 23" xfId="799" xr:uid="{00000000-0005-0000-0000-00001E030000}"/>
    <cellStyle name="Заголовок 2 24" xfId="800" xr:uid="{00000000-0005-0000-0000-00001F030000}"/>
    <cellStyle name="Заголовок 2 25" xfId="801" xr:uid="{00000000-0005-0000-0000-000020030000}"/>
    <cellStyle name="Заголовок 2 26" xfId="802" xr:uid="{00000000-0005-0000-0000-000021030000}"/>
    <cellStyle name="Заголовок 2 27" xfId="803" xr:uid="{00000000-0005-0000-0000-000022030000}"/>
    <cellStyle name="Заголовок 2 28" xfId="804" xr:uid="{00000000-0005-0000-0000-000023030000}"/>
    <cellStyle name="Заголовок 2 29" xfId="805" xr:uid="{00000000-0005-0000-0000-000024030000}"/>
    <cellStyle name="Заголовок 2 3" xfId="806" xr:uid="{00000000-0005-0000-0000-000025030000}"/>
    <cellStyle name="Заголовок 2 30" xfId="807" xr:uid="{00000000-0005-0000-0000-000026030000}"/>
    <cellStyle name="Заголовок 2 31" xfId="808" xr:uid="{00000000-0005-0000-0000-000027030000}"/>
    <cellStyle name="Заголовок 2 32" xfId="809" xr:uid="{00000000-0005-0000-0000-000028030000}"/>
    <cellStyle name="Заголовок 2 33" xfId="810" xr:uid="{00000000-0005-0000-0000-000029030000}"/>
    <cellStyle name="Заголовок 2 34" xfId="811" xr:uid="{00000000-0005-0000-0000-00002A030000}"/>
    <cellStyle name="Заголовок 2 35" xfId="812" xr:uid="{00000000-0005-0000-0000-00002B030000}"/>
    <cellStyle name="Заголовок 2 36" xfId="813" xr:uid="{00000000-0005-0000-0000-00002C030000}"/>
    <cellStyle name="Заголовок 2 4" xfId="814" xr:uid="{00000000-0005-0000-0000-00002D030000}"/>
    <cellStyle name="Заголовок 2 5" xfId="815" xr:uid="{00000000-0005-0000-0000-00002E030000}"/>
    <cellStyle name="Заголовок 2 6" xfId="816" xr:uid="{00000000-0005-0000-0000-00002F030000}"/>
    <cellStyle name="Заголовок 2 7" xfId="817" xr:uid="{00000000-0005-0000-0000-000030030000}"/>
    <cellStyle name="Заголовок 2 8" xfId="818" xr:uid="{00000000-0005-0000-0000-000031030000}"/>
    <cellStyle name="Заголовок 2 9" xfId="819" xr:uid="{00000000-0005-0000-0000-000032030000}"/>
    <cellStyle name="Заголовок 3" xfId="820" builtinId="18" customBuiltin="1"/>
    <cellStyle name="Заголовок 3 10" xfId="821" xr:uid="{00000000-0005-0000-0000-000034030000}"/>
    <cellStyle name="Заголовок 3 11" xfId="822" xr:uid="{00000000-0005-0000-0000-000035030000}"/>
    <cellStyle name="Заголовок 3 12" xfId="823" xr:uid="{00000000-0005-0000-0000-000036030000}"/>
    <cellStyle name="Заголовок 3 13" xfId="824" xr:uid="{00000000-0005-0000-0000-000037030000}"/>
    <cellStyle name="Заголовок 3 14" xfId="825" xr:uid="{00000000-0005-0000-0000-000038030000}"/>
    <cellStyle name="Заголовок 3 15" xfId="826" xr:uid="{00000000-0005-0000-0000-000039030000}"/>
    <cellStyle name="Заголовок 3 16" xfId="827" xr:uid="{00000000-0005-0000-0000-00003A030000}"/>
    <cellStyle name="Заголовок 3 17" xfId="828" xr:uid="{00000000-0005-0000-0000-00003B030000}"/>
    <cellStyle name="Заголовок 3 18" xfId="829" xr:uid="{00000000-0005-0000-0000-00003C030000}"/>
    <cellStyle name="Заголовок 3 19" xfId="830" xr:uid="{00000000-0005-0000-0000-00003D030000}"/>
    <cellStyle name="Заголовок 3 2" xfId="831" xr:uid="{00000000-0005-0000-0000-00003E030000}"/>
    <cellStyle name="Заголовок 3 2 10" xfId="832" xr:uid="{00000000-0005-0000-0000-00003F030000}"/>
    <cellStyle name="Заголовок 3 2 11" xfId="833" xr:uid="{00000000-0005-0000-0000-000040030000}"/>
    <cellStyle name="Заголовок 3 2 12" xfId="834" xr:uid="{00000000-0005-0000-0000-000041030000}"/>
    <cellStyle name="Заголовок 3 2 13" xfId="835" xr:uid="{00000000-0005-0000-0000-000042030000}"/>
    <cellStyle name="Заголовок 3 2 14" xfId="836" xr:uid="{00000000-0005-0000-0000-000043030000}"/>
    <cellStyle name="Заголовок 3 2 15" xfId="837" xr:uid="{00000000-0005-0000-0000-000044030000}"/>
    <cellStyle name="Заголовок 3 2 16" xfId="838" xr:uid="{00000000-0005-0000-0000-000045030000}"/>
    <cellStyle name="Заголовок 3 2 17" xfId="839" xr:uid="{00000000-0005-0000-0000-000046030000}"/>
    <cellStyle name="Заголовок 3 2 18" xfId="840" xr:uid="{00000000-0005-0000-0000-000047030000}"/>
    <cellStyle name="Заголовок 3 2 19" xfId="841" xr:uid="{00000000-0005-0000-0000-000048030000}"/>
    <cellStyle name="Заголовок 3 2 2" xfId="842" xr:uid="{00000000-0005-0000-0000-000049030000}"/>
    <cellStyle name="Заголовок 3 2 20" xfId="843" xr:uid="{00000000-0005-0000-0000-00004A030000}"/>
    <cellStyle name="Заголовок 3 2 21" xfId="844" xr:uid="{00000000-0005-0000-0000-00004B030000}"/>
    <cellStyle name="Заголовок 3 2 22" xfId="845" xr:uid="{00000000-0005-0000-0000-00004C030000}"/>
    <cellStyle name="Заголовок 3 2 23" xfId="846" xr:uid="{00000000-0005-0000-0000-00004D030000}"/>
    <cellStyle name="Заголовок 3 2 24" xfId="847" xr:uid="{00000000-0005-0000-0000-00004E030000}"/>
    <cellStyle name="Заголовок 3 2 25" xfId="848" xr:uid="{00000000-0005-0000-0000-00004F030000}"/>
    <cellStyle name="Заголовок 3 2 26" xfId="849" xr:uid="{00000000-0005-0000-0000-000050030000}"/>
    <cellStyle name="Заголовок 3 2 27" xfId="850" xr:uid="{00000000-0005-0000-0000-000051030000}"/>
    <cellStyle name="Заголовок 3 2 28" xfId="851" xr:uid="{00000000-0005-0000-0000-000052030000}"/>
    <cellStyle name="Заголовок 3 2 29" xfId="852" xr:uid="{00000000-0005-0000-0000-000053030000}"/>
    <cellStyle name="Заголовок 3 2 3" xfId="853" xr:uid="{00000000-0005-0000-0000-000054030000}"/>
    <cellStyle name="Заголовок 3 2 30" xfId="854" xr:uid="{00000000-0005-0000-0000-000055030000}"/>
    <cellStyle name="Заголовок 3 2 4" xfId="855" xr:uid="{00000000-0005-0000-0000-000056030000}"/>
    <cellStyle name="Заголовок 3 2 5" xfId="856" xr:uid="{00000000-0005-0000-0000-000057030000}"/>
    <cellStyle name="Заголовок 3 2 6" xfId="857" xr:uid="{00000000-0005-0000-0000-000058030000}"/>
    <cellStyle name="Заголовок 3 2 7" xfId="858" xr:uid="{00000000-0005-0000-0000-000059030000}"/>
    <cellStyle name="Заголовок 3 2 8" xfId="859" xr:uid="{00000000-0005-0000-0000-00005A030000}"/>
    <cellStyle name="Заголовок 3 2 9" xfId="860" xr:uid="{00000000-0005-0000-0000-00005B030000}"/>
    <cellStyle name="Заголовок 3 20" xfId="861" xr:uid="{00000000-0005-0000-0000-00005C030000}"/>
    <cellStyle name="Заголовок 3 21" xfId="862" xr:uid="{00000000-0005-0000-0000-00005D030000}"/>
    <cellStyle name="Заголовок 3 22" xfId="863" xr:uid="{00000000-0005-0000-0000-00005E030000}"/>
    <cellStyle name="Заголовок 3 23" xfId="864" xr:uid="{00000000-0005-0000-0000-00005F030000}"/>
    <cellStyle name="Заголовок 3 24" xfId="865" xr:uid="{00000000-0005-0000-0000-000060030000}"/>
    <cellStyle name="Заголовок 3 25" xfId="866" xr:uid="{00000000-0005-0000-0000-000061030000}"/>
    <cellStyle name="Заголовок 3 26" xfId="867" xr:uid="{00000000-0005-0000-0000-000062030000}"/>
    <cellStyle name="Заголовок 3 27" xfId="868" xr:uid="{00000000-0005-0000-0000-000063030000}"/>
    <cellStyle name="Заголовок 3 28" xfId="869" xr:uid="{00000000-0005-0000-0000-000064030000}"/>
    <cellStyle name="Заголовок 3 29" xfId="870" xr:uid="{00000000-0005-0000-0000-000065030000}"/>
    <cellStyle name="Заголовок 3 3" xfId="871" xr:uid="{00000000-0005-0000-0000-000066030000}"/>
    <cellStyle name="Заголовок 3 30" xfId="872" xr:uid="{00000000-0005-0000-0000-000067030000}"/>
    <cellStyle name="Заголовок 3 31" xfId="873" xr:uid="{00000000-0005-0000-0000-000068030000}"/>
    <cellStyle name="Заголовок 3 32" xfId="874" xr:uid="{00000000-0005-0000-0000-000069030000}"/>
    <cellStyle name="Заголовок 3 33" xfId="875" xr:uid="{00000000-0005-0000-0000-00006A030000}"/>
    <cellStyle name="Заголовок 3 34" xfId="876" xr:uid="{00000000-0005-0000-0000-00006B030000}"/>
    <cellStyle name="Заголовок 3 35" xfId="877" xr:uid="{00000000-0005-0000-0000-00006C030000}"/>
    <cellStyle name="Заголовок 3 36" xfId="878" xr:uid="{00000000-0005-0000-0000-00006D030000}"/>
    <cellStyle name="Заголовок 3 4" xfId="879" xr:uid="{00000000-0005-0000-0000-00006E030000}"/>
    <cellStyle name="Заголовок 3 5" xfId="880" xr:uid="{00000000-0005-0000-0000-00006F030000}"/>
    <cellStyle name="Заголовок 3 6" xfId="881" xr:uid="{00000000-0005-0000-0000-000070030000}"/>
    <cellStyle name="Заголовок 3 7" xfId="882" xr:uid="{00000000-0005-0000-0000-000071030000}"/>
    <cellStyle name="Заголовок 3 8" xfId="883" xr:uid="{00000000-0005-0000-0000-000072030000}"/>
    <cellStyle name="Заголовок 3 9" xfId="884" xr:uid="{00000000-0005-0000-0000-000073030000}"/>
    <cellStyle name="Заголовок 4" xfId="885" builtinId="19" customBuiltin="1"/>
    <cellStyle name="Заголовок 4 10" xfId="886" xr:uid="{00000000-0005-0000-0000-000075030000}"/>
    <cellStyle name="Заголовок 4 11" xfId="887" xr:uid="{00000000-0005-0000-0000-000076030000}"/>
    <cellStyle name="Заголовок 4 12" xfId="888" xr:uid="{00000000-0005-0000-0000-000077030000}"/>
    <cellStyle name="Заголовок 4 13" xfId="889" xr:uid="{00000000-0005-0000-0000-000078030000}"/>
    <cellStyle name="Заголовок 4 14" xfId="890" xr:uid="{00000000-0005-0000-0000-000079030000}"/>
    <cellStyle name="Заголовок 4 15" xfId="891" xr:uid="{00000000-0005-0000-0000-00007A030000}"/>
    <cellStyle name="Заголовок 4 16" xfId="892" xr:uid="{00000000-0005-0000-0000-00007B030000}"/>
    <cellStyle name="Заголовок 4 17" xfId="893" xr:uid="{00000000-0005-0000-0000-00007C030000}"/>
    <cellStyle name="Заголовок 4 18" xfId="894" xr:uid="{00000000-0005-0000-0000-00007D030000}"/>
    <cellStyle name="Заголовок 4 19" xfId="895" xr:uid="{00000000-0005-0000-0000-00007E030000}"/>
    <cellStyle name="Заголовок 4 2" xfId="896" xr:uid="{00000000-0005-0000-0000-00007F030000}"/>
    <cellStyle name="Заголовок 4 2 10" xfId="897" xr:uid="{00000000-0005-0000-0000-000080030000}"/>
    <cellStyle name="Заголовок 4 2 11" xfId="898" xr:uid="{00000000-0005-0000-0000-000081030000}"/>
    <cellStyle name="Заголовок 4 2 12" xfId="899" xr:uid="{00000000-0005-0000-0000-000082030000}"/>
    <cellStyle name="Заголовок 4 2 13" xfId="900" xr:uid="{00000000-0005-0000-0000-000083030000}"/>
    <cellStyle name="Заголовок 4 2 14" xfId="901" xr:uid="{00000000-0005-0000-0000-000084030000}"/>
    <cellStyle name="Заголовок 4 2 15" xfId="902" xr:uid="{00000000-0005-0000-0000-000085030000}"/>
    <cellStyle name="Заголовок 4 2 16" xfId="903" xr:uid="{00000000-0005-0000-0000-000086030000}"/>
    <cellStyle name="Заголовок 4 2 17" xfId="904" xr:uid="{00000000-0005-0000-0000-000087030000}"/>
    <cellStyle name="Заголовок 4 2 18" xfId="905" xr:uid="{00000000-0005-0000-0000-000088030000}"/>
    <cellStyle name="Заголовок 4 2 19" xfId="906" xr:uid="{00000000-0005-0000-0000-000089030000}"/>
    <cellStyle name="Заголовок 4 2 2" xfId="907" xr:uid="{00000000-0005-0000-0000-00008A030000}"/>
    <cellStyle name="Заголовок 4 2 20" xfId="908" xr:uid="{00000000-0005-0000-0000-00008B030000}"/>
    <cellStyle name="Заголовок 4 2 21" xfId="909" xr:uid="{00000000-0005-0000-0000-00008C030000}"/>
    <cellStyle name="Заголовок 4 2 22" xfId="910" xr:uid="{00000000-0005-0000-0000-00008D030000}"/>
    <cellStyle name="Заголовок 4 2 23" xfId="911" xr:uid="{00000000-0005-0000-0000-00008E030000}"/>
    <cellStyle name="Заголовок 4 2 24" xfId="912" xr:uid="{00000000-0005-0000-0000-00008F030000}"/>
    <cellStyle name="Заголовок 4 2 25" xfId="913" xr:uid="{00000000-0005-0000-0000-000090030000}"/>
    <cellStyle name="Заголовок 4 2 26" xfId="914" xr:uid="{00000000-0005-0000-0000-000091030000}"/>
    <cellStyle name="Заголовок 4 2 27" xfId="915" xr:uid="{00000000-0005-0000-0000-000092030000}"/>
    <cellStyle name="Заголовок 4 2 28" xfId="916" xr:uid="{00000000-0005-0000-0000-000093030000}"/>
    <cellStyle name="Заголовок 4 2 29" xfId="917" xr:uid="{00000000-0005-0000-0000-000094030000}"/>
    <cellStyle name="Заголовок 4 2 3" xfId="918" xr:uid="{00000000-0005-0000-0000-000095030000}"/>
    <cellStyle name="Заголовок 4 2 30" xfId="919" xr:uid="{00000000-0005-0000-0000-000096030000}"/>
    <cellStyle name="Заголовок 4 2 4" xfId="920" xr:uid="{00000000-0005-0000-0000-000097030000}"/>
    <cellStyle name="Заголовок 4 2 5" xfId="921" xr:uid="{00000000-0005-0000-0000-000098030000}"/>
    <cellStyle name="Заголовок 4 2 6" xfId="922" xr:uid="{00000000-0005-0000-0000-000099030000}"/>
    <cellStyle name="Заголовок 4 2 7" xfId="923" xr:uid="{00000000-0005-0000-0000-00009A030000}"/>
    <cellStyle name="Заголовок 4 2 8" xfId="924" xr:uid="{00000000-0005-0000-0000-00009B030000}"/>
    <cellStyle name="Заголовок 4 2 9" xfId="925" xr:uid="{00000000-0005-0000-0000-00009C030000}"/>
    <cellStyle name="Заголовок 4 20" xfId="926" xr:uid="{00000000-0005-0000-0000-00009D030000}"/>
    <cellStyle name="Заголовок 4 21" xfId="927" xr:uid="{00000000-0005-0000-0000-00009E030000}"/>
    <cellStyle name="Заголовок 4 22" xfId="928" xr:uid="{00000000-0005-0000-0000-00009F030000}"/>
    <cellStyle name="Заголовок 4 23" xfId="929" xr:uid="{00000000-0005-0000-0000-0000A0030000}"/>
    <cellStyle name="Заголовок 4 24" xfId="930" xr:uid="{00000000-0005-0000-0000-0000A1030000}"/>
    <cellStyle name="Заголовок 4 25" xfId="931" xr:uid="{00000000-0005-0000-0000-0000A2030000}"/>
    <cellStyle name="Заголовок 4 26" xfId="932" xr:uid="{00000000-0005-0000-0000-0000A3030000}"/>
    <cellStyle name="Заголовок 4 27" xfId="933" xr:uid="{00000000-0005-0000-0000-0000A4030000}"/>
    <cellStyle name="Заголовок 4 28" xfId="934" xr:uid="{00000000-0005-0000-0000-0000A5030000}"/>
    <cellStyle name="Заголовок 4 29" xfId="935" xr:uid="{00000000-0005-0000-0000-0000A6030000}"/>
    <cellStyle name="Заголовок 4 3" xfId="936" xr:uid="{00000000-0005-0000-0000-0000A7030000}"/>
    <cellStyle name="Заголовок 4 30" xfId="937" xr:uid="{00000000-0005-0000-0000-0000A8030000}"/>
    <cellStyle name="Заголовок 4 31" xfId="938" xr:uid="{00000000-0005-0000-0000-0000A9030000}"/>
    <cellStyle name="Заголовок 4 32" xfId="939" xr:uid="{00000000-0005-0000-0000-0000AA030000}"/>
    <cellStyle name="Заголовок 4 33" xfId="940" xr:uid="{00000000-0005-0000-0000-0000AB030000}"/>
    <cellStyle name="Заголовок 4 34" xfId="941" xr:uid="{00000000-0005-0000-0000-0000AC030000}"/>
    <cellStyle name="Заголовок 4 35" xfId="942" xr:uid="{00000000-0005-0000-0000-0000AD030000}"/>
    <cellStyle name="Заголовок 4 36" xfId="943" xr:uid="{00000000-0005-0000-0000-0000AE030000}"/>
    <cellStyle name="Заголовок 4 4" xfId="944" xr:uid="{00000000-0005-0000-0000-0000AF030000}"/>
    <cellStyle name="Заголовок 4 5" xfId="945" xr:uid="{00000000-0005-0000-0000-0000B0030000}"/>
    <cellStyle name="Заголовок 4 6" xfId="946" xr:uid="{00000000-0005-0000-0000-0000B1030000}"/>
    <cellStyle name="Заголовок 4 7" xfId="947" xr:uid="{00000000-0005-0000-0000-0000B2030000}"/>
    <cellStyle name="Заголовок 4 8" xfId="948" xr:uid="{00000000-0005-0000-0000-0000B3030000}"/>
    <cellStyle name="Заголовок 4 9" xfId="949" xr:uid="{00000000-0005-0000-0000-0000B4030000}"/>
    <cellStyle name="Индексы" xfId="950" xr:uid="{00000000-0005-0000-0000-0000B5030000}"/>
    <cellStyle name="Индексы 10" xfId="951" xr:uid="{00000000-0005-0000-0000-0000B6030000}"/>
    <cellStyle name="Индексы 11" xfId="952" xr:uid="{00000000-0005-0000-0000-0000B7030000}"/>
    <cellStyle name="Индексы 12" xfId="953" xr:uid="{00000000-0005-0000-0000-0000B8030000}"/>
    <cellStyle name="Индексы 13" xfId="954" xr:uid="{00000000-0005-0000-0000-0000B9030000}"/>
    <cellStyle name="Индексы 14" xfId="955" xr:uid="{00000000-0005-0000-0000-0000BA030000}"/>
    <cellStyle name="Индексы 15" xfId="956" xr:uid="{00000000-0005-0000-0000-0000BB030000}"/>
    <cellStyle name="Индексы 16" xfId="957" xr:uid="{00000000-0005-0000-0000-0000BC030000}"/>
    <cellStyle name="Индексы 17" xfId="958" xr:uid="{00000000-0005-0000-0000-0000BD030000}"/>
    <cellStyle name="Индексы 18" xfId="959" xr:uid="{00000000-0005-0000-0000-0000BE030000}"/>
    <cellStyle name="Индексы 19" xfId="960" xr:uid="{00000000-0005-0000-0000-0000BF030000}"/>
    <cellStyle name="Индексы 2" xfId="961" xr:uid="{00000000-0005-0000-0000-0000C0030000}"/>
    <cellStyle name="Индексы 20" xfId="962" xr:uid="{00000000-0005-0000-0000-0000C1030000}"/>
    <cellStyle name="Индексы 21" xfId="963" xr:uid="{00000000-0005-0000-0000-0000C2030000}"/>
    <cellStyle name="Индексы 22" xfId="964" xr:uid="{00000000-0005-0000-0000-0000C3030000}"/>
    <cellStyle name="Индексы 23" xfId="965" xr:uid="{00000000-0005-0000-0000-0000C4030000}"/>
    <cellStyle name="Индексы 24" xfId="966" xr:uid="{00000000-0005-0000-0000-0000C5030000}"/>
    <cellStyle name="Индексы 25" xfId="967" xr:uid="{00000000-0005-0000-0000-0000C6030000}"/>
    <cellStyle name="Индексы 26" xfId="968" xr:uid="{00000000-0005-0000-0000-0000C7030000}"/>
    <cellStyle name="Индексы 27" xfId="969" xr:uid="{00000000-0005-0000-0000-0000C8030000}"/>
    <cellStyle name="Индексы 28" xfId="970" xr:uid="{00000000-0005-0000-0000-0000C9030000}"/>
    <cellStyle name="Индексы 29" xfId="971" xr:uid="{00000000-0005-0000-0000-0000CA030000}"/>
    <cellStyle name="Индексы 3" xfId="972" xr:uid="{00000000-0005-0000-0000-0000CB030000}"/>
    <cellStyle name="Индексы 30" xfId="973" xr:uid="{00000000-0005-0000-0000-0000CC030000}"/>
    <cellStyle name="Индексы 31" xfId="974" xr:uid="{00000000-0005-0000-0000-0000CD030000}"/>
    <cellStyle name="Индексы 32" xfId="975" xr:uid="{00000000-0005-0000-0000-0000CE030000}"/>
    <cellStyle name="Индексы 33" xfId="976" xr:uid="{00000000-0005-0000-0000-0000CF030000}"/>
    <cellStyle name="Индексы 34" xfId="977" xr:uid="{00000000-0005-0000-0000-0000D0030000}"/>
    <cellStyle name="Индексы 35" xfId="978" xr:uid="{00000000-0005-0000-0000-0000D1030000}"/>
    <cellStyle name="Индексы 36" xfId="979" xr:uid="{00000000-0005-0000-0000-0000D2030000}"/>
    <cellStyle name="Индексы 37" xfId="980" xr:uid="{00000000-0005-0000-0000-0000D3030000}"/>
    <cellStyle name="Индексы 38" xfId="981" xr:uid="{00000000-0005-0000-0000-0000D4030000}"/>
    <cellStyle name="Индексы 39" xfId="982" xr:uid="{00000000-0005-0000-0000-0000D5030000}"/>
    <cellStyle name="Индексы 4" xfId="983" xr:uid="{00000000-0005-0000-0000-0000D6030000}"/>
    <cellStyle name="Индексы 40" xfId="984" xr:uid="{00000000-0005-0000-0000-0000D7030000}"/>
    <cellStyle name="Индексы 41" xfId="985" xr:uid="{00000000-0005-0000-0000-0000D8030000}"/>
    <cellStyle name="Индексы 42" xfId="986" xr:uid="{00000000-0005-0000-0000-0000D9030000}"/>
    <cellStyle name="Индексы 43" xfId="987" xr:uid="{00000000-0005-0000-0000-0000DA030000}"/>
    <cellStyle name="Индексы 44" xfId="988" xr:uid="{00000000-0005-0000-0000-0000DB030000}"/>
    <cellStyle name="Индексы 45" xfId="989" xr:uid="{00000000-0005-0000-0000-0000DC030000}"/>
    <cellStyle name="Индексы 46" xfId="990" xr:uid="{00000000-0005-0000-0000-0000DD030000}"/>
    <cellStyle name="Индексы 47" xfId="991" xr:uid="{00000000-0005-0000-0000-0000DE030000}"/>
    <cellStyle name="Индексы 48" xfId="992" xr:uid="{00000000-0005-0000-0000-0000DF030000}"/>
    <cellStyle name="Индексы 49" xfId="993" xr:uid="{00000000-0005-0000-0000-0000E0030000}"/>
    <cellStyle name="Индексы 5" xfId="994" xr:uid="{00000000-0005-0000-0000-0000E1030000}"/>
    <cellStyle name="Индексы 50" xfId="995" xr:uid="{00000000-0005-0000-0000-0000E2030000}"/>
    <cellStyle name="Индексы 51" xfId="996" xr:uid="{00000000-0005-0000-0000-0000E3030000}"/>
    <cellStyle name="Индексы 52" xfId="997" xr:uid="{00000000-0005-0000-0000-0000E4030000}"/>
    <cellStyle name="Индексы 53" xfId="998" xr:uid="{00000000-0005-0000-0000-0000E5030000}"/>
    <cellStyle name="Индексы 54" xfId="999" xr:uid="{00000000-0005-0000-0000-0000E6030000}"/>
    <cellStyle name="Индексы 55" xfId="1000" xr:uid="{00000000-0005-0000-0000-0000E7030000}"/>
    <cellStyle name="Индексы 56" xfId="1001" xr:uid="{00000000-0005-0000-0000-0000E8030000}"/>
    <cellStyle name="Индексы 57" xfId="1002" xr:uid="{00000000-0005-0000-0000-0000E9030000}"/>
    <cellStyle name="Индексы 58" xfId="1003" xr:uid="{00000000-0005-0000-0000-0000EA030000}"/>
    <cellStyle name="Индексы 59" xfId="1004" xr:uid="{00000000-0005-0000-0000-0000EB030000}"/>
    <cellStyle name="Индексы 6" xfId="1005" xr:uid="{00000000-0005-0000-0000-0000EC030000}"/>
    <cellStyle name="Индексы 60" xfId="1006" xr:uid="{00000000-0005-0000-0000-0000ED030000}"/>
    <cellStyle name="Индексы 61" xfId="1007" xr:uid="{00000000-0005-0000-0000-0000EE030000}"/>
    <cellStyle name="Индексы 62" xfId="1008" xr:uid="{00000000-0005-0000-0000-0000EF030000}"/>
    <cellStyle name="Индексы 63" xfId="1009" xr:uid="{00000000-0005-0000-0000-0000F0030000}"/>
    <cellStyle name="Индексы 64" xfId="1010" xr:uid="{00000000-0005-0000-0000-0000F1030000}"/>
    <cellStyle name="Индексы 65" xfId="1011" xr:uid="{00000000-0005-0000-0000-0000F2030000}"/>
    <cellStyle name="Индексы 66" xfId="1012" xr:uid="{00000000-0005-0000-0000-0000F3030000}"/>
    <cellStyle name="Индексы 67" xfId="1013" xr:uid="{00000000-0005-0000-0000-0000F4030000}"/>
    <cellStyle name="Индексы 68" xfId="1014" xr:uid="{00000000-0005-0000-0000-0000F5030000}"/>
    <cellStyle name="Индексы 69" xfId="1015" xr:uid="{00000000-0005-0000-0000-0000F6030000}"/>
    <cellStyle name="Индексы 7" xfId="1016" xr:uid="{00000000-0005-0000-0000-0000F7030000}"/>
    <cellStyle name="Индексы 70" xfId="1017" xr:uid="{00000000-0005-0000-0000-0000F8030000}"/>
    <cellStyle name="Индексы 71" xfId="1018" xr:uid="{00000000-0005-0000-0000-0000F9030000}"/>
    <cellStyle name="Индексы 72" xfId="1019" xr:uid="{00000000-0005-0000-0000-0000FA030000}"/>
    <cellStyle name="Индексы 73" xfId="1020" xr:uid="{00000000-0005-0000-0000-0000FB030000}"/>
    <cellStyle name="Индексы 74" xfId="1021" xr:uid="{00000000-0005-0000-0000-0000FC030000}"/>
    <cellStyle name="Индексы 75" xfId="1022" xr:uid="{00000000-0005-0000-0000-0000FD030000}"/>
    <cellStyle name="Индексы 76" xfId="1023" xr:uid="{00000000-0005-0000-0000-0000FE030000}"/>
    <cellStyle name="Индексы 8" xfId="1024" xr:uid="{00000000-0005-0000-0000-0000FF030000}"/>
    <cellStyle name="Индексы 9" xfId="1025" xr:uid="{00000000-0005-0000-0000-000000040000}"/>
    <cellStyle name="Итог" xfId="1026" builtinId="25" customBuiltin="1"/>
    <cellStyle name="Итог 10" xfId="1027" xr:uid="{00000000-0005-0000-0000-000002040000}"/>
    <cellStyle name="Итог 11" xfId="1028" xr:uid="{00000000-0005-0000-0000-000003040000}"/>
    <cellStyle name="Итог 12" xfId="1029" xr:uid="{00000000-0005-0000-0000-000004040000}"/>
    <cellStyle name="Итог 13" xfId="1030" xr:uid="{00000000-0005-0000-0000-000005040000}"/>
    <cellStyle name="Итог 14" xfId="1031" xr:uid="{00000000-0005-0000-0000-000006040000}"/>
    <cellStyle name="Итог 15" xfId="1032" xr:uid="{00000000-0005-0000-0000-000007040000}"/>
    <cellStyle name="Итог 16" xfId="1033" xr:uid="{00000000-0005-0000-0000-000008040000}"/>
    <cellStyle name="Итог 17" xfId="1034" xr:uid="{00000000-0005-0000-0000-000009040000}"/>
    <cellStyle name="Итог 18" xfId="1035" xr:uid="{00000000-0005-0000-0000-00000A040000}"/>
    <cellStyle name="Итог 19" xfId="1036" xr:uid="{00000000-0005-0000-0000-00000B040000}"/>
    <cellStyle name="Итог 2" xfId="1037" xr:uid="{00000000-0005-0000-0000-00000C040000}"/>
    <cellStyle name="Итог 2 10" xfId="1038" xr:uid="{00000000-0005-0000-0000-00000D040000}"/>
    <cellStyle name="Итог 2 11" xfId="1039" xr:uid="{00000000-0005-0000-0000-00000E040000}"/>
    <cellStyle name="Итог 2 12" xfId="1040" xr:uid="{00000000-0005-0000-0000-00000F040000}"/>
    <cellStyle name="Итог 2 13" xfId="1041" xr:uid="{00000000-0005-0000-0000-000010040000}"/>
    <cellStyle name="Итог 2 14" xfId="1042" xr:uid="{00000000-0005-0000-0000-000011040000}"/>
    <cellStyle name="Итог 2 15" xfId="1043" xr:uid="{00000000-0005-0000-0000-000012040000}"/>
    <cellStyle name="Итог 2 16" xfId="1044" xr:uid="{00000000-0005-0000-0000-000013040000}"/>
    <cellStyle name="Итог 2 17" xfId="1045" xr:uid="{00000000-0005-0000-0000-000014040000}"/>
    <cellStyle name="Итог 2 18" xfId="1046" xr:uid="{00000000-0005-0000-0000-000015040000}"/>
    <cellStyle name="Итог 2 19" xfId="1047" xr:uid="{00000000-0005-0000-0000-000016040000}"/>
    <cellStyle name="Итог 2 2" xfId="1048" xr:uid="{00000000-0005-0000-0000-000017040000}"/>
    <cellStyle name="Итог 2 20" xfId="1049" xr:uid="{00000000-0005-0000-0000-000018040000}"/>
    <cellStyle name="Итог 2 21" xfId="1050" xr:uid="{00000000-0005-0000-0000-000019040000}"/>
    <cellStyle name="Итог 2 22" xfId="1051" xr:uid="{00000000-0005-0000-0000-00001A040000}"/>
    <cellStyle name="Итог 2 23" xfId="1052" xr:uid="{00000000-0005-0000-0000-00001B040000}"/>
    <cellStyle name="Итог 2 24" xfId="1053" xr:uid="{00000000-0005-0000-0000-00001C040000}"/>
    <cellStyle name="Итог 2 25" xfId="1054" xr:uid="{00000000-0005-0000-0000-00001D040000}"/>
    <cellStyle name="Итог 2 26" xfId="1055" xr:uid="{00000000-0005-0000-0000-00001E040000}"/>
    <cellStyle name="Итог 2 27" xfId="1056" xr:uid="{00000000-0005-0000-0000-00001F040000}"/>
    <cellStyle name="Итог 2 28" xfId="1057" xr:uid="{00000000-0005-0000-0000-000020040000}"/>
    <cellStyle name="Итог 2 29" xfId="1058" xr:uid="{00000000-0005-0000-0000-000021040000}"/>
    <cellStyle name="Итог 2 3" xfId="1059" xr:uid="{00000000-0005-0000-0000-000022040000}"/>
    <cellStyle name="Итог 2 30" xfId="1060" xr:uid="{00000000-0005-0000-0000-000023040000}"/>
    <cellStyle name="Итог 2 4" xfId="1061" xr:uid="{00000000-0005-0000-0000-000024040000}"/>
    <cellStyle name="Итог 2 5" xfId="1062" xr:uid="{00000000-0005-0000-0000-000025040000}"/>
    <cellStyle name="Итог 2 6" xfId="1063" xr:uid="{00000000-0005-0000-0000-000026040000}"/>
    <cellStyle name="Итог 2 7" xfId="1064" xr:uid="{00000000-0005-0000-0000-000027040000}"/>
    <cellStyle name="Итог 2 8" xfId="1065" xr:uid="{00000000-0005-0000-0000-000028040000}"/>
    <cellStyle name="Итог 2 9" xfId="1066" xr:uid="{00000000-0005-0000-0000-000029040000}"/>
    <cellStyle name="Итог 20" xfId="1067" xr:uid="{00000000-0005-0000-0000-00002A040000}"/>
    <cellStyle name="Итог 21" xfId="1068" xr:uid="{00000000-0005-0000-0000-00002B040000}"/>
    <cellStyle name="Итог 22" xfId="1069" xr:uid="{00000000-0005-0000-0000-00002C040000}"/>
    <cellStyle name="Итог 23" xfId="1070" xr:uid="{00000000-0005-0000-0000-00002D040000}"/>
    <cellStyle name="Итог 24" xfId="1071" xr:uid="{00000000-0005-0000-0000-00002E040000}"/>
    <cellStyle name="Итог 25" xfId="1072" xr:uid="{00000000-0005-0000-0000-00002F040000}"/>
    <cellStyle name="Итог 26" xfId="1073" xr:uid="{00000000-0005-0000-0000-000030040000}"/>
    <cellStyle name="Итог 27" xfId="1074" xr:uid="{00000000-0005-0000-0000-000031040000}"/>
    <cellStyle name="Итог 28" xfId="1075" xr:uid="{00000000-0005-0000-0000-000032040000}"/>
    <cellStyle name="Итог 29" xfId="1076" xr:uid="{00000000-0005-0000-0000-000033040000}"/>
    <cellStyle name="Итог 3" xfId="1077" xr:uid="{00000000-0005-0000-0000-000034040000}"/>
    <cellStyle name="Итог 30" xfId="1078" xr:uid="{00000000-0005-0000-0000-000035040000}"/>
    <cellStyle name="Итог 31" xfId="1079" xr:uid="{00000000-0005-0000-0000-000036040000}"/>
    <cellStyle name="Итог 32" xfId="1080" xr:uid="{00000000-0005-0000-0000-000037040000}"/>
    <cellStyle name="Итог 33" xfId="1081" xr:uid="{00000000-0005-0000-0000-000038040000}"/>
    <cellStyle name="Итог 34" xfId="1082" xr:uid="{00000000-0005-0000-0000-000039040000}"/>
    <cellStyle name="Итог 35" xfId="1083" xr:uid="{00000000-0005-0000-0000-00003A040000}"/>
    <cellStyle name="Итог 36" xfId="1084" xr:uid="{00000000-0005-0000-0000-00003B040000}"/>
    <cellStyle name="Итог 4" xfId="1085" xr:uid="{00000000-0005-0000-0000-00003C040000}"/>
    <cellStyle name="Итог 5" xfId="1086" xr:uid="{00000000-0005-0000-0000-00003D040000}"/>
    <cellStyle name="Итог 6" xfId="1087" xr:uid="{00000000-0005-0000-0000-00003E040000}"/>
    <cellStyle name="Итог 7" xfId="1088" xr:uid="{00000000-0005-0000-0000-00003F040000}"/>
    <cellStyle name="Итог 8" xfId="1089" xr:uid="{00000000-0005-0000-0000-000040040000}"/>
    <cellStyle name="Итог 9" xfId="1090" xr:uid="{00000000-0005-0000-0000-000041040000}"/>
    <cellStyle name="Итоги" xfId="1091" xr:uid="{00000000-0005-0000-0000-000042040000}"/>
    <cellStyle name="ИтогоАктБазЦ" xfId="1092" xr:uid="{00000000-0005-0000-0000-000043040000}"/>
    <cellStyle name="ИтогоАктБИМ" xfId="1093" xr:uid="{00000000-0005-0000-0000-000044040000}"/>
    <cellStyle name="ИтогоАктБИМ 10" xfId="1094" xr:uid="{00000000-0005-0000-0000-000045040000}"/>
    <cellStyle name="ИтогоАктБИМ 11" xfId="1095" xr:uid="{00000000-0005-0000-0000-000046040000}"/>
    <cellStyle name="ИтогоАктБИМ 12" xfId="1096" xr:uid="{00000000-0005-0000-0000-000047040000}"/>
    <cellStyle name="ИтогоАктБИМ 13" xfId="1097" xr:uid="{00000000-0005-0000-0000-000048040000}"/>
    <cellStyle name="ИтогоАктБИМ 14" xfId="1098" xr:uid="{00000000-0005-0000-0000-000049040000}"/>
    <cellStyle name="ИтогоАктБИМ 15" xfId="1099" xr:uid="{00000000-0005-0000-0000-00004A040000}"/>
    <cellStyle name="ИтогоАктБИМ 16" xfId="1100" xr:uid="{00000000-0005-0000-0000-00004B040000}"/>
    <cellStyle name="ИтогоАктБИМ 17" xfId="1101" xr:uid="{00000000-0005-0000-0000-00004C040000}"/>
    <cellStyle name="ИтогоАктБИМ 18" xfId="1102" xr:uid="{00000000-0005-0000-0000-00004D040000}"/>
    <cellStyle name="ИтогоАктБИМ 19" xfId="1103" xr:uid="{00000000-0005-0000-0000-00004E040000}"/>
    <cellStyle name="ИтогоАктБИМ 2" xfId="1104" xr:uid="{00000000-0005-0000-0000-00004F040000}"/>
    <cellStyle name="ИтогоАктБИМ 20" xfId="1105" xr:uid="{00000000-0005-0000-0000-000050040000}"/>
    <cellStyle name="ИтогоАктБИМ 21" xfId="1106" xr:uid="{00000000-0005-0000-0000-000051040000}"/>
    <cellStyle name="ИтогоАктБИМ 22" xfId="1107" xr:uid="{00000000-0005-0000-0000-000052040000}"/>
    <cellStyle name="ИтогоАктБИМ 23" xfId="1108" xr:uid="{00000000-0005-0000-0000-000053040000}"/>
    <cellStyle name="ИтогоАктБИМ 24" xfId="1109" xr:uid="{00000000-0005-0000-0000-000054040000}"/>
    <cellStyle name="ИтогоАктБИМ 25" xfId="1110" xr:uid="{00000000-0005-0000-0000-000055040000}"/>
    <cellStyle name="ИтогоАктБИМ 26" xfId="1111" xr:uid="{00000000-0005-0000-0000-000056040000}"/>
    <cellStyle name="ИтогоАктБИМ 27" xfId="1112" xr:uid="{00000000-0005-0000-0000-000057040000}"/>
    <cellStyle name="ИтогоАктБИМ 28" xfId="1113" xr:uid="{00000000-0005-0000-0000-000058040000}"/>
    <cellStyle name="ИтогоАктБИМ 29" xfId="1114" xr:uid="{00000000-0005-0000-0000-000059040000}"/>
    <cellStyle name="ИтогоАктБИМ 3" xfId="1115" xr:uid="{00000000-0005-0000-0000-00005A040000}"/>
    <cellStyle name="ИтогоАктБИМ 30" xfId="1116" xr:uid="{00000000-0005-0000-0000-00005B040000}"/>
    <cellStyle name="ИтогоАктБИМ 31" xfId="1117" xr:uid="{00000000-0005-0000-0000-00005C040000}"/>
    <cellStyle name="ИтогоАктБИМ 32" xfId="1118" xr:uid="{00000000-0005-0000-0000-00005D040000}"/>
    <cellStyle name="ИтогоАктБИМ 33" xfId="1119" xr:uid="{00000000-0005-0000-0000-00005E040000}"/>
    <cellStyle name="ИтогоАктБИМ 34" xfId="1120" xr:uid="{00000000-0005-0000-0000-00005F040000}"/>
    <cellStyle name="ИтогоАктБИМ 35" xfId="1121" xr:uid="{00000000-0005-0000-0000-000060040000}"/>
    <cellStyle name="ИтогоАктБИМ 36" xfId="1122" xr:uid="{00000000-0005-0000-0000-000061040000}"/>
    <cellStyle name="ИтогоАктБИМ 37" xfId="1123" xr:uid="{00000000-0005-0000-0000-000062040000}"/>
    <cellStyle name="ИтогоАктБИМ 38" xfId="1124" xr:uid="{00000000-0005-0000-0000-000063040000}"/>
    <cellStyle name="ИтогоАктБИМ 39" xfId="1125" xr:uid="{00000000-0005-0000-0000-000064040000}"/>
    <cellStyle name="ИтогоАктБИМ 4" xfId="1126" xr:uid="{00000000-0005-0000-0000-000065040000}"/>
    <cellStyle name="ИтогоАктБИМ 40" xfId="1127" xr:uid="{00000000-0005-0000-0000-000066040000}"/>
    <cellStyle name="ИтогоАктБИМ 41" xfId="1128" xr:uid="{00000000-0005-0000-0000-000067040000}"/>
    <cellStyle name="ИтогоАктБИМ 42" xfId="1129" xr:uid="{00000000-0005-0000-0000-000068040000}"/>
    <cellStyle name="ИтогоАктБИМ 43" xfId="1130" xr:uid="{00000000-0005-0000-0000-000069040000}"/>
    <cellStyle name="ИтогоАктБИМ 44" xfId="1131" xr:uid="{00000000-0005-0000-0000-00006A040000}"/>
    <cellStyle name="ИтогоАктБИМ 45" xfId="1132" xr:uid="{00000000-0005-0000-0000-00006B040000}"/>
    <cellStyle name="ИтогоАктБИМ 46" xfId="1133" xr:uid="{00000000-0005-0000-0000-00006C040000}"/>
    <cellStyle name="ИтогоАктБИМ 47" xfId="1134" xr:uid="{00000000-0005-0000-0000-00006D040000}"/>
    <cellStyle name="ИтогоАктБИМ 48" xfId="1135" xr:uid="{00000000-0005-0000-0000-00006E040000}"/>
    <cellStyle name="ИтогоАктБИМ 49" xfId="1136" xr:uid="{00000000-0005-0000-0000-00006F040000}"/>
    <cellStyle name="ИтогоАктБИМ 5" xfId="1137" xr:uid="{00000000-0005-0000-0000-000070040000}"/>
    <cellStyle name="ИтогоАктБИМ 50" xfId="1138" xr:uid="{00000000-0005-0000-0000-000071040000}"/>
    <cellStyle name="ИтогоАктБИМ 51" xfId="1139" xr:uid="{00000000-0005-0000-0000-000072040000}"/>
    <cellStyle name="ИтогоАктБИМ 52" xfId="1140" xr:uid="{00000000-0005-0000-0000-000073040000}"/>
    <cellStyle name="ИтогоАктБИМ 53" xfId="1141" xr:uid="{00000000-0005-0000-0000-000074040000}"/>
    <cellStyle name="ИтогоАктБИМ 54" xfId="1142" xr:uid="{00000000-0005-0000-0000-000075040000}"/>
    <cellStyle name="ИтогоАктБИМ 55" xfId="1143" xr:uid="{00000000-0005-0000-0000-000076040000}"/>
    <cellStyle name="ИтогоАктБИМ 56" xfId="1144" xr:uid="{00000000-0005-0000-0000-000077040000}"/>
    <cellStyle name="ИтогоАктБИМ 57" xfId="1145" xr:uid="{00000000-0005-0000-0000-000078040000}"/>
    <cellStyle name="ИтогоАктБИМ 58" xfId="1146" xr:uid="{00000000-0005-0000-0000-000079040000}"/>
    <cellStyle name="ИтогоАктБИМ 59" xfId="1147" xr:uid="{00000000-0005-0000-0000-00007A040000}"/>
    <cellStyle name="ИтогоАктБИМ 6" xfId="1148" xr:uid="{00000000-0005-0000-0000-00007B040000}"/>
    <cellStyle name="ИтогоАктБИМ 60" xfId="1149" xr:uid="{00000000-0005-0000-0000-00007C040000}"/>
    <cellStyle name="ИтогоАктБИМ 61" xfId="1150" xr:uid="{00000000-0005-0000-0000-00007D040000}"/>
    <cellStyle name="ИтогоАктБИМ 62" xfId="1151" xr:uid="{00000000-0005-0000-0000-00007E040000}"/>
    <cellStyle name="ИтогоАктБИМ 63" xfId="1152" xr:uid="{00000000-0005-0000-0000-00007F040000}"/>
    <cellStyle name="ИтогоАктБИМ 64" xfId="1153" xr:uid="{00000000-0005-0000-0000-000080040000}"/>
    <cellStyle name="ИтогоАктБИМ 65" xfId="1154" xr:uid="{00000000-0005-0000-0000-000081040000}"/>
    <cellStyle name="ИтогоАктБИМ 66" xfId="1155" xr:uid="{00000000-0005-0000-0000-000082040000}"/>
    <cellStyle name="ИтогоАктБИМ 67" xfId="1156" xr:uid="{00000000-0005-0000-0000-000083040000}"/>
    <cellStyle name="ИтогоАктБИМ 68" xfId="1157" xr:uid="{00000000-0005-0000-0000-000084040000}"/>
    <cellStyle name="ИтогоАктБИМ 69" xfId="1158" xr:uid="{00000000-0005-0000-0000-000085040000}"/>
    <cellStyle name="ИтогоАктБИМ 7" xfId="1159" xr:uid="{00000000-0005-0000-0000-000086040000}"/>
    <cellStyle name="ИтогоАктБИМ 70" xfId="1160" xr:uid="{00000000-0005-0000-0000-000087040000}"/>
    <cellStyle name="ИтогоАктБИМ 71" xfId="1161" xr:uid="{00000000-0005-0000-0000-000088040000}"/>
    <cellStyle name="ИтогоАктБИМ 72" xfId="1162" xr:uid="{00000000-0005-0000-0000-000089040000}"/>
    <cellStyle name="ИтогоАктБИМ 73" xfId="1163" xr:uid="{00000000-0005-0000-0000-00008A040000}"/>
    <cellStyle name="ИтогоАктБИМ 74" xfId="1164" xr:uid="{00000000-0005-0000-0000-00008B040000}"/>
    <cellStyle name="ИтогоАктБИМ 75" xfId="1165" xr:uid="{00000000-0005-0000-0000-00008C040000}"/>
    <cellStyle name="ИтогоАктБИМ 76" xfId="1166" xr:uid="{00000000-0005-0000-0000-00008D040000}"/>
    <cellStyle name="ИтогоАктБИМ 8" xfId="1167" xr:uid="{00000000-0005-0000-0000-00008E040000}"/>
    <cellStyle name="ИтогоАктБИМ 9" xfId="1168" xr:uid="{00000000-0005-0000-0000-00008F040000}"/>
    <cellStyle name="ИтогоАктРесМет" xfId="1169" xr:uid="{00000000-0005-0000-0000-000090040000}"/>
    <cellStyle name="ИтогоАктРесМет 10" xfId="1170" xr:uid="{00000000-0005-0000-0000-000091040000}"/>
    <cellStyle name="ИтогоАктРесМет 11" xfId="1171" xr:uid="{00000000-0005-0000-0000-000092040000}"/>
    <cellStyle name="ИтогоАктРесМет 12" xfId="1172" xr:uid="{00000000-0005-0000-0000-000093040000}"/>
    <cellStyle name="ИтогоАктРесМет 13" xfId="1173" xr:uid="{00000000-0005-0000-0000-000094040000}"/>
    <cellStyle name="ИтогоАктРесМет 14" xfId="1174" xr:uid="{00000000-0005-0000-0000-000095040000}"/>
    <cellStyle name="ИтогоАктРесМет 15" xfId="1175" xr:uid="{00000000-0005-0000-0000-000096040000}"/>
    <cellStyle name="ИтогоАктРесМет 16" xfId="1176" xr:uid="{00000000-0005-0000-0000-000097040000}"/>
    <cellStyle name="ИтогоАктРесМет 17" xfId="1177" xr:uid="{00000000-0005-0000-0000-000098040000}"/>
    <cellStyle name="ИтогоАктРесМет 18" xfId="1178" xr:uid="{00000000-0005-0000-0000-000099040000}"/>
    <cellStyle name="ИтогоАктРесМет 19" xfId="1179" xr:uid="{00000000-0005-0000-0000-00009A040000}"/>
    <cellStyle name="ИтогоАктРесМет 2" xfId="1180" xr:uid="{00000000-0005-0000-0000-00009B040000}"/>
    <cellStyle name="ИтогоАктРесМет 20" xfId="1181" xr:uid="{00000000-0005-0000-0000-00009C040000}"/>
    <cellStyle name="ИтогоАктРесМет 21" xfId="1182" xr:uid="{00000000-0005-0000-0000-00009D040000}"/>
    <cellStyle name="ИтогоАктРесМет 22" xfId="1183" xr:uid="{00000000-0005-0000-0000-00009E040000}"/>
    <cellStyle name="ИтогоАктРесМет 23" xfId="1184" xr:uid="{00000000-0005-0000-0000-00009F040000}"/>
    <cellStyle name="ИтогоАктРесМет 24" xfId="1185" xr:uid="{00000000-0005-0000-0000-0000A0040000}"/>
    <cellStyle name="ИтогоАктРесМет 25" xfId="1186" xr:uid="{00000000-0005-0000-0000-0000A1040000}"/>
    <cellStyle name="ИтогоАктРесМет 26" xfId="1187" xr:uid="{00000000-0005-0000-0000-0000A2040000}"/>
    <cellStyle name="ИтогоАктРесМет 27" xfId="1188" xr:uid="{00000000-0005-0000-0000-0000A3040000}"/>
    <cellStyle name="ИтогоАктРесМет 28" xfId="1189" xr:uid="{00000000-0005-0000-0000-0000A4040000}"/>
    <cellStyle name="ИтогоАктРесМет 29" xfId="1190" xr:uid="{00000000-0005-0000-0000-0000A5040000}"/>
    <cellStyle name="ИтогоАктРесМет 3" xfId="1191" xr:uid="{00000000-0005-0000-0000-0000A6040000}"/>
    <cellStyle name="ИтогоАктРесМет 30" xfId="1192" xr:uid="{00000000-0005-0000-0000-0000A7040000}"/>
    <cellStyle name="ИтогоАктРесМет 31" xfId="1193" xr:uid="{00000000-0005-0000-0000-0000A8040000}"/>
    <cellStyle name="ИтогоАктРесМет 32" xfId="1194" xr:uid="{00000000-0005-0000-0000-0000A9040000}"/>
    <cellStyle name="ИтогоАктРесМет 33" xfId="1195" xr:uid="{00000000-0005-0000-0000-0000AA040000}"/>
    <cellStyle name="ИтогоАктРесМет 34" xfId="1196" xr:uid="{00000000-0005-0000-0000-0000AB040000}"/>
    <cellStyle name="ИтогоАктРесМет 35" xfId="1197" xr:uid="{00000000-0005-0000-0000-0000AC040000}"/>
    <cellStyle name="ИтогоАктРесМет 36" xfId="1198" xr:uid="{00000000-0005-0000-0000-0000AD040000}"/>
    <cellStyle name="ИтогоАктРесМет 37" xfId="1199" xr:uid="{00000000-0005-0000-0000-0000AE040000}"/>
    <cellStyle name="ИтогоАктРесМет 38" xfId="1200" xr:uid="{00000000-0005-0000-0000-0000AF040000}"/>
    <cellStyle name="ИтогоАктРесМет 39" xfId="1201" xr:uid="{00000000-0005-0000-0000-0000B0040000}"/>
    <cellStyle name="ИтогоАктРесМет 4" xfId="1202" xr:uid="{00000000-0005-0000-0000-0000B1040000}"/>
    <cellStyle name="ИтогоАктРесМет 40" xfId="1203" xr:uid="{00000000-0005-0000-0000-0000B2040000}"/>
    <cellStyle name="ИтогоАктРесМет 41" xfId="1204" xr:uid="{00000000-0005-0000-0000-0000B3040000}"/>
    <cellStyle name="ИтогоАктРесМет 42" xfId="1205" xr:uid="{00000000-0005-0000-0000-0000B4040000}"/>
    <cellStyle name="ИтогоАктРесМет 43" xfId="1206" xr:uid="{00000000-0005-0000-0000-0000B5040000}"/>
    <cellStyle name="ИтогоАктРесМет 44" xfId="1207" xr:uid="{00000000-0005-0000-0000-0000B6040000}"/>
    <cellStyle name="ИтогоАктРесМет 45" xfId="1208" xr:uid="{00000000-0005-0000-0000-0000B7040000}"/>
    <cellStyle name="ИтогоАктРесМет 46" xfId="1209" xr:uid="{00000000-0005-0000-0000-0000B8040000}"/>
    <cellStyle name="ИтогоАктРесМет 47" xfId="1210" xr:uid="{00000000-0005-0000-0000-0000B9040000}"/>
    <cellStyle name="ИтогоАктРесМет 48" xfId="1211" xr:uid="{00000000-0005-0000-0000-0000BA040000}"/>
    <cellStyle name="ИтогоАктРесМет 49" xfId="1212" xr:uid="{00000000-0005-0000-0000-0000BB040000}"/>
    <cellStyle name="ИтогоАктРесМет 5" xfId="1213" xr:uid="{00000000-0005-0000-0000-0000BC040000}"/>
    <cellStyle name="ИтогоАктРесМет 50" xfId="1214" xr:uid="{00000000-0005-0000-0000-0000BD040000}"/>
    <cellStyle name="ИтогоАктРесМет 51" xfId="1215" xr:uid="{00000000-0005-0000-0000-0000BE040000}"/>
    <cellStyle name="ИтогоАктРесМет 52" xfId="1216" xr:uid="{00000000-0005-0000-0000-0000BF040000}"/>
    <cellStyle name="ИтогоАктРесМет 53" xfId="1217" xr:uid="{00000000-0005-0000-0000-0000C0040000}"/>
    <cellStyle name="ИтогоАктРесМет 54" xfId="1218" xr:uid="{00000000-0005-0000-0000-0000C1040000}"/>
    <cellStyle name="ИтогоАктРесМет 55" xfId="1219" xr:uid="{00000000-0005-0000-0000-0000C2040000}"/>
    <cellStyle name="ИтогоАктРесМет 56" xfId="1220" xr:uid="{00000000-0005-0000-0000-0000C3040000}"/>
    <cellStyle name="ИтогоАктРесМет 57" xfId="1221" xr:uid="{00000000-0005-0000-0000-0000C4040000}"/>
    <cellStyle name="ИтогоАктРесМет 58" xfId="1222" xr:uid="{00000000-0005-0000-0000-0000C5040000}"/>
    <cellStyle name="ИтогоАктРесМет 59" xfId="1223" xr:uid="{00000000-0005-0000-0000-0000C6040000}"/>
    <cellStyle name="ИтогоАктРесМет 6" xfId="1224" xr:uid="{00000000-0005-0000-0000-0000C7040000}"/>
    <cellStyle name="ИтогоАктРесМет 60" xfId="1225" xr:uid="{00000000-0005-0000-0000-0000C8040000}"/>
    <cellStyle name="ИтогоАктРесМет 61" xfId="1226" xr:uid="{00000000-0005-0000-0000-0000C9040000}"/>
    <cellStyle name="ИтогоАктРесМет 62" xfId="1227" xr:uid="{00000000-0005-0000-0000-0000CA040000}"/>
    <cellStyle name="ИтогоАктРесМет 63" xfId="1228" xr:uid="{00000000-0005-0000-0000-0000CB040000}"/>
    <cellStyle name="ИтогоАктРесМет 64" xfId="1229" xr:uid="{00000000-0005-0000-0000-0000CC040000}"/>
    <cellStyle name="ИтогоАктРесМет 65" xfId="1230" xr:uid="{00000000-0005-0000-0000-0000CD040000}"/>
    <cellStyle name="ИтогоАктРесМет 66" xfId="1231" xr:uid="{00000000-0005-0000-0000-0000CE040000}"/>
    <cellStyle name="ИтогоАктРесМет 67" xfId="1232" xr:uid="{00000000-0005-0000-0000-0000CF040000}"/>
    <cellStyle name="ИтогоАктРесМет 68" xfId="1233" xr:uid="{00000000-0005-0000-0000-0000D0040000}"/>
    <cellStyle name="ИтогоАктРесМет 69" xfId="1234" xr:uid="{00000000-0005-0000-0000-0000D1040000}"/>
    <cellStyle name="ИтогоАктРесМет 7" xfId="1235" xr:uid="{00000000-0005-0000-0000-0000D2040000}"/>
    <cellStyle name="ИтогоАктРесМет 70" xfId="1236" xr:uid="{00000000-0005-0000-0000-0000D3040000}"/>
    <cellStyle name="ИтогоАктРесМет 71" xfId="1237" xr:uid="{00000000-0005-0000-0000-0000D4040000}"/>
    <cellStyle name="ИтогоАктРесМет 72" xfId="1238" xr:uid="{00000000-0005-0000-0000-0000D5040000}"/>
    <cellStyle name="ИтогоАктРесМет 73" xfId="1239" xr:uid="{00000000-0005-0000-0000-0000D6040000}"/>
    <cellStyle name="ИтогоАктРесМет 74" xfId="1240" xr:uid="{00000000-0005-0000-0000-0000D7040000}"/>
    <cellStyle name="ИтогоАктРесМет 75" xfId="1241" xr:uid="{00000000-0005-0000-0000-0000D8040000}"/>
    <cellStyle name="ИтогоАктРесМет 76" xfId="1242" xr:uid="{00000000-0005-0000-0000-0000D9040000}"/>
    <cellStyle name="ИтогоАктРесМет 8" xfId="1243" xr:uid="{00000000-0005-0000-0000-0000DA040000}"/>
    <cellStyle name="ИтогоАктРесМет 9" xfId="1244" xr:uid="{00000000-0005-0000-0000-0000DB040000}"/>
    <cellStyle name="ИтогоБазЦ" xfId="1245" xr:uid="{00000000-0005-0000-0000-0000DC040000}"/>
    <cellStyle name="ИтогоБИМ" xfId="1246" xr:uid="{00000000-0005-0000-0000-0000DD040000}"/>
    <cellStyle name="ИтогоБИМ 10" xfId="1247" xr:uid="{00000000-0005-0000-0000-0000DE040000}"/>
    <cellStyle name="ИтогоБИМ 11" xfId="1248" xr:uid="{00000000-0005-0000-0000-0000DF040000}"/>
    <cellStyle name="ИтогоБИМ 12" xfId="1249" xr:uid="{00000000-0005-0000-0000-0000E0040000}"/>
    <cellStyle name="ИтогоБИМ 13" xfId="1250" xr:uid="{00000000-0005-0000-0000-0000E1040000}"/>
    <cellStyle name="ИтогоБИМ 14" xfId="1251" xr:uid="{00000000-0005-0000-0000-0000E2040000}"/>
    <cellStyle name="ИтогоБИМ 15" xfId="1252" xr:uid="{00000000-0005-0000-0000-0000E3040000}"/>
    <cellStyle name="ИтогоБИМ 16" xfId="1253" xr:uid="{00000000-0005-0000-0000-0000E4040000}"/>
    <cellStyle name="ИтогоБИМ 17" xfId="1254" xr:uid="{00000000-0005-0000-0000-0000E5040000}"/>
    <cellStyle name="ИтогоБИМ 18" xfId="1255" xr:uid="{00000000-0005-0000-0000-0000E6040000}"/>
    <cellStyle name="ИтогоБИМ 19" xfId="1256" xr:uid="{00000000-0005-0000-0000-0000E7040000}"/>
    <cellStyle name="ИтогоБИМ 2" xfId="1257" xr:uid="{00000000-0005-0000-0000-0000E8040000}"/>
    <cellStyle name="ИтогоБИМ 20" xfId="1258" xr:uid="{00000000-0005-0000-0000-0000E9040000}"/>
    <cellStyle name="ИтогоБИМ 21" xfId="1259" xr:uid="{00000000-0005-0000-0000-0000EA040000}"/>
    <cellStyle name="ИтогоБИМ 22" xfId="1260" xr:uid="{00000000-0005-0000-0000-0000EB040000}"/>
    <cellStyle name="ИтогоБИМ 23" xfId="1261" xr:uid="{00000000-0005-0000-0000-0000EC040000}"/>
    <cellStyle name="ИтогоБИМ 24" xfId="1262" xr:uid="{00000000-0005-0000-0000-0000ED040000}"/>
    <cellStyle name="ИтогоБИМ 25" xfId="1263" xr:uid="{00000000-0005-0000-0000-0000EE040000}"/>
    <cellStyle name="ИтогоБИМ 26" xfId="1264" xr:uid="{00000000-0005-0000-0000-0000EF040000}"/>
    <cellStyle name="ИтогоБИМ 27" xfId="1265" xr:uid="{00000000-0005-0000-0000-0000F0040000}"/>
    <cellStyle name="ИтогоБИМ 28" xfId="1266" xr:uid="{00000000-0005-0000-0000-0000F1040000}"/>
    <cellStyle name="ИтогоБИМ 29" xfId="1267" xr:uid="{00000000-0005-0000-0000-0000F2040000}"/>
    <cellStyle name="ИтогоБИМ 3" xfId="1268" xr:uid="{00000000-0005-0000-0000-0000F3040000}"/>
    <cellStyle name="ИтогоБИМ 30" xfId="1269" xr:uid="{00000000-0005-0000-0000-0000F4040000}"/>
    <cellStyle name="ИтогоБИМ 31" xfId="1270" xr:uid="{00000000-0005-0000-0000-0000F5040000}"/>
    <cellStyle name="ИтогоБИМ 32" xfId="1271" xr:uid="{00000000-0005-0000-0000-0000F6040000}"/>
    <cellStyle name="ИтогоБИМ 33" xfId="1272" xr:uid="{00000000-0005-0000-0000-0000F7040000}"/>
    <cellStyle name="ИтогоБИМ 34" xfId="1273" xr:uid="{00000000-0005-0000-0000-0000F8040000}"/>
    <cellStyle name="ИтогоБИМ 35" xfId="1274" xr:uid="{00000000-0005-0000-0000-0000F9040000}"/>
    <cellStyle name="ИтогоБИМ 36" xfId="1275" xr:uid="{00000000-0005-0000-0000-0000FA040000}"/>
    <cellStyle name="ИтогоБИМ 37" xfId="1276" xr:uid="{00000000-0005-0000-0000-0000FB040000}"/>
    <cellStyle name="ИтогоБИМ 38" xfId="1277" xr:uid="{00000000-0005-0000-0000-0000FC040000}"/>
    <cellStyle name="ИтогоБИМ 39" xfId="1278" xr:uid="{00000000-0005-0000-0000-0000FD040000}"/>
    <cellStyle name="ИтогоБИМ 4" xfId="1279" xr:uid="{00000000-0005-0000-0000-0000FE040000}"/>
    <cellStyle name="ИтогоБИМ 40" xfId="1280" xr:uid="{00000000-0005-0000-0000-0000FF040000}"/>
    <cellStyle name="ИтогоБИМ 41" xfId="1281" xr:uid="{00000000-0005-0000-0000-000000050000}"/>
    <cellStyle name="ИтогоБИМ 42" xfId="1282" xr:uid="{00000000-0005-0000-0000-000001050000}"/>
    <cellStyle name="ИтогоБИМ 43" xfId="1283" xr:uid="{00000000-0005-0000-0000-000002050000}"/>
    <cellStyle name="ИтогоБИМ 44" xfId="1284" xr:uid="{00000000-0005-0000-0000-000003050000}"/>
    <cellStyle name="ИтогоБИМ 45" xfId="1285" xr:uid="{00000000-0005-0000-0000-000004050000}"/>
    <cellStyle name="ИтогоБИМ 46" xfId="1286" xr:uid="{00000000-0005-0000-0000-000005050000}"/>
    <cellStyle name="ИтогоБИМ 47" xfId="1287" xr:uid="{00000000-0005-0000-0000-000006050000}"/>
    <cellStyle name="ИтогоБИМ 48" xfId="1288" xr:uid="{00000000-0005-0000-0000-000007050000}"/>
    <cellStyle name="ИтогоБИМ 49" xfId="1289" xr:uid="{00000000-0005-0000-0000-000008050000}"/>
    <cellStyle name="ИтогоБИМ 5" xfId="1290" xr:uid="{00000000-0005-0000-0000-000009050000}"/>
    <cellStyle name="ИтогоБИМ 50" xfId="1291" xr:uid="{00000000-0005-0000-0000-00000A050000}"/>
    <cellStyle name="ИтогоБИМ 51" xfId="1292" xr:uid="{00000000-0005-0000-0000-00000B050000}"/>
    <cellStyle name="ИтогоБИМ 52" xfId="1293" xr:uid="{00000000-0005-0000-0000-00000C050000}"/>
    <cellStyle name="ИтогоБИМ 53" xfId="1294" xr:uid="{00000000-0005-0000-0000-00000D050000}"/>
    <cellStyle name="ИтогоБИМ 54" xfId="1295" xr:uid="{00000000-0005-0000-0000-00000E050000}"/>
    <cellStyle name="ИтогоБИМ 55" xfId="1296" xr:uid="{00000000-0005-0000-0000-00000F050000}"/>
    <cellStyle name="ИтогоБИМ 56" xfId="1297" xr:uid="{00000000-0005-0000-0000-000010050000}"/>
    <cellStyle name="ИтогоБИМ 57" xfId="1298" xr:uid="{00000000-0005-0000-0000-000011050000}"/>
    <cellStyle name="ИтогоБИМ 58" xfId="1299" xr:uid="{00000000-0005-0000-0000-000012050000}"/>
    <cellStyle name="ИтогоБИМ 59" xfId="1300" xr:uid="{00000000-0005-0000-0000-000013050000}"/>
    <cellStyle name="ИтогоБИМ 6" xfId="1301" xr:uid="{00000000-0005-0000-0000-000014050000}"/>
    <cellStyle name="ИтогоБИМ 60" xfId="1302" xr:uid="{00000000-0005-0000-0000-000015050000}"/>
    <cellStyle name="ИтогоБИМ 61" xfId="1303" xr:uid="{00000000-0005-0000-0000-000016050000}"/>
    <cellStyle name="ИтогоБИМ 62" xfId="1304" xr:uid="{00000000-0005-0000-0000-000017050000}"/>
    <cellStyle name="ИтогоБИМ 63" xfId="1305" xr:uid="{00000000-0005-0000-0000-000018050000}"/>
    <cellStyle name="ИтогоБИМ 64" xfId="1306" xr:uid="{00000000-0005-0000-0000-000019050000}"/>
    <cellStyle name="ИтогоБИМ 65" xfId="1307" xr:uid="{00000000-0005-0000-0000-00001A050000}"/>
    <cellStyle name="ИтогоБИМ 66" xfId="1308" xr:uid="{00000000-0005-0000-0000-00001B050000}"/>
    <cellStyle name="ИтогоБИМ 67" xfId="1309" xr:uid="{00000000-0005-0000-0000-00001C050000}"/>
    <cellStyle name="ИтогоБИМ 68" xfId="1310" xr:uid="{00000000-0005-0000-0000-00001D050000}"/>
    <cellStyle name="ИтогоБИМ 69" xfId="1311" xr:uid="{00000000-0005-0000-0000-00001E050000}"/>
    <cellStyle name="ИтогоБИМ 7" xfId="1312" xr:uid="{00000000-0005-0000-0000-00001F050000}"/>
    <cellStyle name="ИтогоБИМ 70" xfId="1313" xr:uid="{00000000-0005-0000-0000-000020050000}"/>
    <cellStyle name="ИтогоБИМ 71" xfId="1314" xr:uid="{00000000-0005-0000-0000-000021050000}"/>
    <cellStyle name="ИтогоБИМ 72" xfId="1315" xr:uid="{00000000-0005-0000-0000-000022050000}"/>
    <cellStyle name="ИтогоБИМ 73" xfId="1316" xr:uid="{00000000-0005-0000-0000-000023050000}"/>
    <cellStyle name="ИтогоБИМ 74" xfId="1317" xr:uid="{00000000-0005-0000-0000-000024050000}"/>
    <cellStyle name="ИтогоБИМ 75" xfId="1318" xr:uid="{00000000-0005-0000-0000-000025050000}"/>
    <cellStyle name="ИтогоБИМ 76" xfId="1319" xr:uid="{00000000-0005-0000-0000-000026050000}"/>
    <cellStyle name="ИтогоБИМ 8" xfId="1320" xr:uid="{00000000-0005-0000-0000-000027050000}"/>
    <cellStyle name="ИтогоБИМ 9" xfId="1321" xr:uid="{00000000-0005-0000-0000-000028050000}"/>
    <cellStyle name="ИтогоРесМет" xfId="1322" xr:uid="{00000000-0005-0000-0000-000029050000}"/>
    <cellStyle name="ИтогоРесМет 10" xfId="1323" xr:uid="{00000000-0005-0000-0000-00002A050000}"/>
    <cellStyle name="ИтогоРесМет 11" xfId="1324" xr:uid="{00000000-0005-0000-0000-00002B050000}"/>
    <cellStyle name="ИтогоРесМет 12" xfId="1325" xr:uid="{00000000-0005-0000-0000-00002C050000}"/>
    <cellStyle name="ИтогоРесМет 13" xfId="1326" xr:uid="{00000000-0005-0000-0000-00002D050000}"/>
    <cellStyle name="ИтогоРесМет 14" xfId="1327" xr:uid="{00000000-0005-0000-0000-00002E050000}"/>
    <cellStyle name="ИтогоРесМет 15" xfId="1328" xr:uid="{00000000-0005-0000-0000-00002F050000}"/>
    <cellStyle name="ИтогоРесМет 16" xfId="1329" xr:uid="{00000000-0005-0000-0000-000030050000}"/>
    <cellStyle name="ИтогоРесМет 17" xfId="1330" xr:uid="{00000000-0005-0000-0000-000031050000}"/>
    <cellStyle name="ИтогоРесМет 18" xfId="1331" xr:uid="{00000000-0005-0000-0000-000032050000}"/>
    <cellStyle name="ИтогоРесМет 19" xfId="1332" xr:uid="{00000000-0005-0000-0000-000033050000}"/>
    <cellStyle name="ИтогоРесМет 2" xfId="1333" xr:uid="{00000000-0005-0000-0000-000034050000}"/>
    <cellStyle name="ИтогоРесМет 20" xfId="1334" xr:uid="{00000000-0005-0000-0000-000035050000}"/>
    <cellStyle name="ИтогоРесМет 21" xfId="1335" xr:uid="{00000000-0005-0000-0000-000036050000}"/>
    <cellStyle name="ИтогоРесМет 22" xfId="1336" xr:uid="{00000000-0005-0000-0000-000037050000}"/>
    <cellStyle name="ИтогоРесМет 23" xfId="1337" xr:uid="{00000000-0005-0000-0000-000038050000}"/>
    <cellStyle name="ИтогоРесМет 24" xfId="1338" xr:uid="{00000000-0005-0000-0000-000039050000}"/>
    <cellStyle name="ИтогоРесМет 25" xfId="1339" xr:uid="{00000000-0005-0000-0000-00003A050000}"/>
    <cellStyle name="ИтогоРесМет 26" xfId="1340" xr:uid="{00000000-0005-0000-0000-00003B050000}"/>
    <cellStyle name="ИтогоРесМет 27" xfId="1341" xr:uid="{00000000-0005-0000-0000-00003C050000}"/>
    <cellStyle name="ИтогоРесМет 28" xfId="1342" xr:uid="{00000000-0005-0000-0000-00003D050000}"/>
    <cellStyle name="ИтогоРесМет 29" xfId="1343" xr:uid="{00000000-0005-0000-0000-00003E050000}"/>
    <cellStyle name="ИтогоРесМет 3" xfId="1344" xr:uid="{00000000-0005-0000-0000-00003F050000}"/>
    <cellStyle name="ИтогоРесМет 30" xfId="1345" xr:uid="{00000000-0005-0000-0000-000040050000}"/>
    <cellStyle name="ИтогоРесМет 31" xfId="1346" xr:uid="{00000000-0005-0000-0000-000041050000}"/>
    <cellStyle name="ИтогоРесМет 32" xfId="1347" xr:uid="{00000000-0005-0000-0000-000042050000}"/>
    <cellStyle name="ИтогоРесМет 33" xfId="1348" xr:uid="{00000000-0005-0000-0000-000043050000}"/>
    <cellStyle name="ИтогоРесМет 34" xfId="1349" xr:uid="{00000000-0005-0000-0000-000044050000}"/>
    <cellStyle name="ИтогоРесМет 35" xfId="1350" xr:uid="{00000000-0005-0000-0000-000045050000}"/>
    <cellStyle name="ИтогоРесМет 36" xfId="1351" xr:uid="{00000000-0005-0000-0000-000046050000}"/>
    <cellStyle name="ИтогоРесМет 37" xfId="1352" xr:uid="{00000000-0005-0000-0000-000047050000}"/>
    <cellStyle name="ИтогоРесМет 38" xfId="1353" xr:uid="{00000000-0005-0000-0000-000048050000}"/>
    <cellStyle name="ИтогоРесМет 39" xfId="1354" xr:uid="{00000000-0005-0000-0000-000049050000}"/>
    <cellStyle name="ИтогоРесМет 4" xfId="1355" xr:uid="{00000000-0005-0000-0000-00004A050000}"/>
    <cellStyle name="ИтогоРесМет 40" xfId="1356" xr:uid="{00000000-0005-0000-0000-00004B050000}"/>
    <cellStyle name="ИтогоРесМет 41" xfId="1357" xr:uid="{00000000-0005-0000-0000-00004C050000}"/>
    <cellStyle name="ИтогоРесМет 42" xfId="1358" xr:uid="{00000000-0005-0000-0000-00004D050000}"/>
    <cellStyle name="ИтогоРесМет 43" xfId="1359" xr:uid="{00000000-0005-0000-0000-00004E050000}"/>
    <cellStyle name="ИтогоРесМет 44" xfId="1360" xr:uid="{00000000-0005-0000-0000-00004F050000}"/>
    <cellStyle name="ИтогоРесМет 45" xfId="1361" xr:uid="{00000000-0005-0000-0000-000050050000}"/>
    <cellStyle name="ИтогоРесМет 46" xfId="1362" xr:uid="{00000000-0005-0000-0000-000051050000}"/>
    <cellStyle name="ИтогоРесМет 47" xfId="1363" xr:uid="{00000000-0005-0000-0000-000052050000}"/>
    <cellStyle name="ИтогоРесМет 48" xfId="1364" xr:uid="{00000000-0005-0000-0000-000053050000}"/>
    <cellStyle name="ИтогоРесМет 49" xfId="1365" xr:uid="{00000000-0005-0000-0000-000054050000}"/>
    <cellStyle name="ИтогоРесМет 5" xfId="1366" xr:uid="{00000000-0005-0000-0000-000055050000}"/>
    <cellStyle name="ИтогоРесМет 50" xfId="1367" xr:uid="{00000000-0005-0000-0000-000056050000}"/>
    <cellStyle name="ИтогоРесМет 51" xfId="1368" xr:uid="{00000000-0005-0000-0000-000057050000}"/>
    <cellStyle name="ИтогоРесМет 52" xfId="1369" xr:uid="{00000000-0005-0000-0000-000058050000}"/>
    <cellStyle name="ИтогоРесМет 53" xfId="1370" xr:uid="{00000000-0005-0000-0000-000059050000}"/>
    <cellStyle name="ИтогоРесМет 54" xfId="1371" xr:uid="{00000000-0005-0000-0000-00005A050000}"/>
    <cellStyle name="ИтогоРесМет 55" xfId="1372" xr:uid="{00000000-0005-0000-0000-00005B050000}"/>
    <cellStyle name="ИтогоРесМет 56" xfId="1373" xr:uid="{00000000-0005-0000-0000-00005C050000}"/>
    <cellStyle name="ИтогоРесМет 57" xfId="1374" xr:uid="{00000000-0005-0000-0000-00005D050000}"/>
    <cellStyle name="ИтогоРесМет 58" xfId="1375" xr:uid="{00000000-0005-0000-0000-00005E050000}"/>
    <cellStyle name="ИтогоРесМет 59" xfId="1376" xr:uid="{00000000-0005-0000-0000-00005F050000}"/>
    <cellStyle name="ИтогоРесМет 6" xfId="1377" xr:uid="{00000000-0005-0000-0000-000060050000}"/>
    <cellStyle name="ИтогоРесМет 60" xfId="1378" xr:uid="{00000000-0005-0000-0000-000061050000}"/>
    <cellStyle name="ИтогоРесМет 61" xfId="1379" xr:uid="{00000000-0005-0000-0000-000062050000}"/>
    <cellStyle name="ИтогоРесМет 62" xfId="1380" xr:uid="{00000000-0005-0000-0000-000063050000}"/>
    <cellStyle name="ИтогоРесМет 63" xfId="1381" xr:uid="{00000000-0005-0000-0000-000064050000}"/>
    <cellStyle name="ИтогоРесМет 64" xfId="1382" xr:uid="{00000000-0005-0000-0000-000065050000}"/>
    <cellStyle name="ИтогоРесМет 65" xfId="1383" xr:uid="{00000000-0005-0000-0000-000066050000}"/>
    <cellStyle name="ИтогоРесМет 66" xfId="1384" xr:uid="{00000000-0005-0000-0000-000067050000}"/>
    <cellStyle name="ИтогоРесМет 67" xfId="1385" xr:uid="{00000000-0005-0000-0000-000068050000}"/>
    <cellStyle name="ИтогоРесМет 68" xfId="1386" xr:uid="{00000000-0005-0000-0000-000069050000}"/>
    <cellStyle name="ИтогоРесМет 69" xfId="1387" xr:uid="{00000000-0005-0000-0000-00006A050000}"/>
    <cellStyle name="ИтогоРесМет 7" xfId="1388" xr:uid="{00000000-0005-0000-0000-00006B050000}"/>
    <cellStyle name="ИтогоРесМет 70" xfId="1389" xr:uid="{00000000-0005-0000-0000-00006C050000}"/>
    <cellStyle name="ИтогоРесМет 71" xfId="1390" xr:uid="{00000000-0005-0000-0000-00006D050000}"/>
    <cellStyle name="ИтогоРесМет 72" xfId="1391" xr:uid="{00000000-0005-0000-0000-00006E050000}"/>
    <cellStyle name="ИтогоРесМет 73" xfId="1392" xr:uid="{00000000-0005-0000-0000-00006F050000}"/>
    <cellStyle name="ИтогоРесМет 74" xfId="1393" xr:uid="{00000000-0005-0000-0000-000070050000}"/>
    <cellStyle name="ИтогоРесМет 75" xfId="1394" xr:uid="{00000000-0005-0000-0000-000071050000}"/>
    <cellStyle name="ИтогоРесМет 76" xfId="1395" xr:uid="{00000000-0005-0000-0000-000072050000}"/>
    <cellStyle name="ИтогоРесМет 8" xfId="1396" xr:uid="{00000000-0005-0000-0000-000073050000}"/>
    <cellStyle name="ИтогоРесМет 9" xfId="1397" xr:uid="{00000000-0005-0000-0000-000074050000}"/>
    <cellStyle name="Контрольная ячейка" xfId="1398" builtinId="23" customBuiltin="1"/>
    <cellStyle name="Контрольная ячейка 10" xfId="1399" xr:uid="{00000000-0005-0000-0000-000076050000}"/>
    <cellStyle name="Контрольная ячейка 11" xfId="1400" xr:uid="{00000000-0005-0000-0000-000077050000}"/>
    <cellStyle name="Контрольная ячейка 12" xfId="1401" xr:uid="{00000000-0005-0000-0000-000078050000}"/>
    <cellStyle name="Контрольная ячейка 13" xfId="1402" xr:uid="{00000000-0005-0000-0000-000079050000}"/>
    <cellStyle name="Контрольная ячейка 14" xfId="1403" xr:uid="{00000000-0005-0000-0000-00007A050000}"/>
    <cellStyle name="Контрольная ячейка 15" xfId="1404" xr:uid="{00000000-0005-0000-0000-00007B050000}"/>
    <cellStyle name="Контрольная ячейка 16" xfId="1405" xr:uid="{00000000-0005-0000-0000-00007C050000}"/>
    <cellStyle name="Контрольная ячейка 17" xfId="1406" xr:uid="{00000000-0005-0000-0000-00007D050000}"/>
    <cellStyle name="Контрольная ячейка 18" xfId="1407" xr:uid="{00000000-0005-0000-0000-00007E050000}"/>
    <cellStyle name="Контрольная ячейка 19" xfId="1408" xr:uid="{00000000-0005-0000-0000-00007F050000}"/>
    <cellStyle name="Контрольная ячейка 2" xfId="1409" xr:uid="{00000000-0005-0000-0000-000080050000}"/>
    <cellStyle name="Контрольная ячейка 2 10" xfId="1410" xr:uid="{00000000-0005-0000-0000-000081050000}"/>
    <cellStyle name="Контрольная ячейка 2 11" xfId="1411" xr:uid="{00000000-0005-0000-0000-000082050000}"/>
    <cellStyle name="Контрольная ячейка 2 12" xfId="1412" xr:uid="{00000000-0005-0000-0000-000083050000}"/>
    <cellStyle name="Контрольная ячейка 2 13" xfId="1413" xr:uid="{00000000-0005-0000-0000-000084050000}"/>
    <cellStyle name="Контрольная ячейка 2 14" xfId="1414" xr:uid="{00000000-0005-0000-0000-000085050000}"/>
    <cellStyle name="Контрольная ячейка 2 15" xfId="1415" xr:uid="{00000000-0005-0000-0000-000086050000}"/>
    <cellStyle name="Контрольная ячейка 2 16" xfId="1416" xr:uid="{00000000-0005-0000-0000-000087050000}"/>
    <cellStyle name="Контрольная ячейка 2 17" xfId="1417" xr:uid="{00000000-0005-0000-0000-000088050000}"/>
    <cellStyle name="Контрольная ячейка 2 18" xfId="1418" xr:uid="{00000000-0005-0000-0000-000089050000}"/>
    <cellStyle name="Контрольная ячейка 2 19" xfId="1419" xr:uid="{00000000-0005-0000-0000-00008A050000}"/>
    <cellStyle name="Контрольная ячейка 2 2" xfId="1420" xr:uid="{00000000-0005-0000-0000-00008B050000}"/>
    <cellStyle name="Контрольная ячейка 2 20" xfId="1421" xr:uid="{00000000-0005-0000-0000-00008C050000}"/>
    <cellStyle name="Контрольная ячейка 2 21" xfId="1422" xr:uid="{00000000-0005-0000-0000-00008D050000}"/>
    <cellStyle name="Контрольная ячейка 2 22" xfId="1423" xr:uid="{00000000-0005-0000-0000-00008E050000}"/>
    <cellStyle name="Контрольная ячейка 2 23" xfId="1424" xr:uid="{00000000-0005-0000-0000-00008F050000}"/>
    <cellStyle name="Контрольная ячейка 2 24" xfId="1425" xr:uid="{00000000-0005-0000-0000-000090050000}"/>
    <cellStyle name="Контрольная ячейка 2 25" xfId="1426" xr:uid="{00000000-0005-0000-0000-000091050000}"/>
    <cellStyle name="Контрольная ячейка 2 26" xfId="1427" xr:uid="{00000000-0005-0000-0000-000092050000}"/>
    <cellStyle name="Контрольная ячейка 2 27" xfId="1428" xr:uid="{00000000-0005-0000-0000-000093050000}"/>
    <cellStyle name="Контрольная ячейка 2 28" xfId="1429" xr:uid="{00000000-0005-0000-0000-000094050000}"/>
    <cellStyle name="Контрольная ячейка 2 29" xfId="1430" xr:uid="{00000000-0005-0000-0000-000095050000}"/>
    <cellStyle name="Контрольная ячейка 2 3" xfId="1431" xr:uid="{00000000-0005-0000-0000-000096050000}"/>
    <cellStyle name="Контрольная ячейка 2 30" xfId="1432" xr:uid="{00000000-0005-0000-0000-000097050000}"/>
    <cellStyle name="Контрольная ячейка 2 4" xfId="1433" xr:uid="{00000000-0005-0000-0000-000098050000}"/>
    <cellStyle name="Контрольная ячейка 2 5" xfId="1434" xr:uid="{00000000-0005-0000-0000-000099050000}"/>
    <cellStyle name="Контрольная ячейка 2 6" xfId="1435" xr:uid="{00000000-0005-0000-0000-00009A050000}"/>
    <cellStyle name="Контрольная ячейка 2 7" xfId="1436" xr:uid="{00000000-0005-0000-0000-00009B050000}"/>
    <cellStyle name="Контрольная ячейка 2 8" xfId="1437" xr:uid="{00000000-0005-0000-0000-00009C050000}"/>
    <cellStyle name="Контрольная ячейка 2 9" xfId="1438" xr:uid="{00000000-0005-0000-0000-00009D050000}"/>
    <cellStyle name="Контрольная ячейка 20" xfId="1439" xr:uid="{00000000-0005-0000-0000-00009E050000}"/>
    <cellStyle name="Контрольная ячейка 21" xfId="1440" xr:uid="{00000000-0005-0000-0000-00009F050000}"/>
    <cellStyle name="Контрольная ячейка 22" xfId="1441" xr:uid="{00000000-0005-0000-0000-0000A0050000}"/>
    <cellStyle name="Контрольная ячейка 23" xfId="1442" xr:uid="{00000000-0005-0000-0000-0000A1050000}"/>
    <cellStyle name="Контрольная ячейка 24" xfId="1443" xr:uid="{00000000-0005-0000-0000-0000A2050000}"/>
    <cellStyle name="Контрольная ячейка 25" xfId="1444" xr:uid="{00000000-0005-0000-0000-0000A3050000}"/>
    <cellStyle name="Контрольная ячейка 26" xfId="1445" xr:uid="{00000000-0005-0000-0000-0000A4050000}"/>
    <cellStyle name="Контрольная ячейка 27" xfId="1446" xr:uid="{00000000-0005-0000-0000-0000A5050000}"/>
    <cellStyle name="Контрольная ячейка 28" xfId="1447" xr:uid="{00000000-0005-0000-0000-0000A6050000}"/>
    <cellStyle name="Контрольная ячейка 29" xfId="1448" xr:uid="{00000000-0005-0000-0000-0000A7050000}"/>
    <cellStyle name="Контрольная ячейка 3" xfId="1449" xr:uid="{00000000-0005-0000-0000-0000A8050000}"/>
    <cellStyle name="Контрольная ячейка 30" xfId="1450" xr:uid="{00000000-0005-0000-0000-0000A9050000}"/>
    <cellStyle name="Контрольная ячейка 31" xfId="1451" xr:uid="{00000000-0005-0000-0000-0000AA050000}"/>
    <cellStyle name="Контрольная ячейка 32" xfId="1452" xr:uid="{00000000-0005-0000-0000-0000AB050000}"/>
    <cellStyle name="Контрольная ячейка 33" xfId="1453" xr:uid="{00000000-0005-0000-0000-0000AC050000}"/>
    <cellStyle name="Контрольная ячейка 34" xfId="1454" xr:uid="{00000000-0005-0000-0000-0000AD050000}"/>
    <cellStyle name="Контрольная ячейка 35" xfId="1455" xr:uid="{00000000-0005-0000-0000-0000AE050000}"/>
    <cellStyle name="Контрольная ячейка 36" xfId="1456" xr:uid="{00000000-0005-0000-0000-0000AF050000}"/>
    <cellStyle name="Контрольная ячейка 4" xfId="1457" xr:uid="{00000000-0005-0000-0000-0000B0050000}"/>
    <cellStyle name="Контрольная ячейка 5" xfId="1458" xr:uid="{00000000-0005-0000-0000-0000B1050000}"/>
    <cellStyle name="Контрольная ячейка 6" xfId="1459" xr:uid="{00000000-0005-0000-0000-0000B2050000}"/>
    <cellStyle name="Контрольная ячейка 7" xfId="1460" xr:uid="{00000000-0005-0000-0000-0000B3050000}"/>
    <cellStyle name="Контрольная ячейка 8" xfId="1461" xr:uid="{00000000-0005-0000-0000-0000B4050000}"/>
    <cellStyle name="Контрольная ячейка 9" xfId="1462" xr:uid="{00000000-0005-0000-0000-0000B5050000}"/>
    <cellStyle name="ЛокСмета" xfId="1463" xr:uid="{00000000-0005-0000-0000-0000B6050000}"/>
    <cellStyle name="ЛокСмМТСН" xfId="1464" xr:uid="{00000000-0005-0000-0000-0000B7050000}"/>
    <cellStyle name="ЛокСмМТСН 10" xfId="1465" xr:uid="{00000000-0005-0000-0000-0000B8050000}"/>
    <cellStyle name="ЛокСмМТСН 11" xfId="1466" xr:uid="{00000000-0005-0000-0000-0000B9050000}"/>
    <cellStyle name="ЛокСмМТСН 12" xfId="1467" xr:uid="{00000000-0005-0000-0000-0000BA050000}"/>
    <cellStyle name="ЛокСмМТСН 13" xfId="1468" xr:uid="{00000000-0005-0000-0000-0000BB050000}"/>
    <cellStyle name="ЛокСмМТСН 14" xfId="1469" xr:uid="{00000000-0005-0000-0000-0000BC050000}"/>
    <cellStyle name="ЛокСмМТСН 15" xfId="1470" xr:uid="{00000000-0005-0000-0000-0000BD050000}"/>
    <cellStyle name="ЛокСмМТСН 16" xfId="1471" xr:uid="{00000000-0005-0000-0000-0000BE050000}"/>
    <cellStyle name="ЛокСмМТСН 17" xfId="1472" xr:uid="{00000000-0005-0000-0000-0000BF050000}"/>
    <cellStyle name="ЛокСмМТСН 18" xfId="1473" xr:uid="{00000000-0005-0000-0000-0000C0050000}"/>
    <cellStyle name="ЛокСмМТСН 19" xfId="1474" xr:uid="{00000000-0005-0000-0000-0000C1050000}"/>
    <cellStyle name="ЛокСмМТСН 2" xfId="1475" xr:uid="{00000000-0005-0000-0000-0000C2050000}"/>
    <cellStyle name="ЛокСмМТСН 20" xfId="1476" xr:uid="{00000000-0005-0000-0000-0000C3050000}"/>
    <cellStyle name="ЛокСмМТСН 21" xfId="1477" xr:uid="{00000000-0005-0000-0000-0000C4050000}"/>
    <cellStyle name="ЛокСмМТСН 22" xfId="1478" xr:uid="{00000000-0005-0000-0000-0000C5050000}"/>
    <cellStyle name="ЛокСмМТСН 23" xfId="1479" xr:uid="{00000000-0005-0000-0000-0000C6050000}"/>
    <cellStyle name="ЛокСмМТСН 24" xfId="1480" xr:uid="{00000000-0005-0000-0000-0000C7050000}"/>
    <cellStyle name="ЛокСмМТСН 25" xfId="1481" xr:uid="{00000000-0005-0000-0000-0000C8050000}"/>
    <cellStyle name="ЛокСмМТСН 26" xfId="1482" xr:uid="{00000000-0005-0000-0000-0000C9050000}"/>
    <cellStyle name="ЛокСмМТСН 27" xfId="1483" xr:uid="{00000000-0005-0000-0000-0000CA050000}"/>
    <cellStyle name="ЛокСмМТСН 28" xfId="1484" xr:uid="{00000000-0005-0000-0000-0000CB050000}"/>
    <cellStyle name="ЛокСмМТСН 29" xfId="1485" xr:uid="{00000000-0005-0000-0000-0000CC050000}"/>
    <cellStyle name="ЛокСмМТСН 3" xfId="1486" xr:uid="{00000000-0005-0000-0000-0000CD050000}"/>
    <cellStyle name="ЛокСмМТСН 30" xfId="1487" xr:uid="{00000000-0005-0000-0000-0000CE050000}"/>
    <cellStyle name="ЛокСмМТСН 31" xfId="1488" xr:uid="{00000000-0005-0000-0000-0000CF050000}"/>
    <cellStyle name="ЛокСмМТСН 32" xfId="1489" xr:uid="{00000000-0005-0000-0000-0000D0050000}"/>
    <cellStyle name="ЛокСмМТСН 33" xfId="1490" xr:uid="{00000000-0005-0000-0000-0000D1050000}"/>
    <cellStyle name="ЛокСмМТСН 34" xfId="1491" xr:uid="{00000000-0005-0000-0000-0000D2050000}"/>
    <cellStyle name="ЛокСмМТСН 35" xfId="1492" xr:uid="{00000000-0005-0000-0000-0000D3050000}"/>
    <cellStyle name="ЛокСмМТСН 36" xfId="1493" xr:uid="{00000000-0005-0000-0000-0000D4050000}"/>
    <cellStyle name="ЛокСмМТСН 37" xfId="1494" xr:uid="{00000000-0005-0000-0000-0000D5050000}"/>
    <cellStyle name="ЛокСмМТСН 38" xfId="1495" xr:uid="{00000000-0005-0000-0000-0000D6050000}"/>
    <cellStyle name="ЛокСмМТСН 39" xfId="1496" xr:uid="{00000000-0005-0000-0000-0000D7050000}"/>
    <cellStyle name="ЛокСмМТСН 4" xfId="1497" xr:uid="{00000000-0005-0000-0000-0000D8050000}"/>
    <cellStyle name="ЛокСмМТСН 40" xfId="1498" xr:uid="{00000000-0005-0000-0000-0000D9050000}"/>
    <cellStyle name="ЛокСмМТСН 41" xfId="1499" xr:uid="{00000000-0005-0000-0000-0000DA050000}"/>
    <cellStyle name="ЛокСмМТСН 42" xfId="1500" xr:uid="{00000000-0005-0000-0000-0000DB050000}"/>
    <cellStyle name="ЛокСмМТСН 43" xfId="1501" xr:uid="{00000000-0005-0000-0000-0000DC050000}"/>
    <cellStyle name="ЛокСмМТСН 44" xfId="1502" xr:uid="{00000000-0005-0000-0000-0000DD050000}"/>
    <cellStyle name="ЛокСмМТСН 45" xfId="1503" xr:uid="{00000000-0005-0000-0000-0000DE050000}"/>
    <cellStyle name="ЛокСмМТСН 46" xfId="1504" xr:uid="{00000000-0005-0000-0000-0000DF050000}"/>
    <cellStyle name="ЛокСмМТСН 47" xfId="1505" xr:uid="{00000000-0005-0000-0000-0000E0050000}"/>
    <cellStyle name="ЛокСмМТСН 48" xfId="1506" xr:uid="{00000000-0005-0000-0000-0000E1050000}"/>
    <cellStyle name="ЛокСмМТСН 49" xfId="1507" xr:uid="{00000000-0005-0000-0000-0000E2050000}"/>
    <cellStyle name="ЛокСмМТСН 5" xfId="1508" xr:uid="{00000000-0005-0000-0000-0000E3050000}"/>
    <cellStyle name="ЛокСмМТСН 50" xfId="1509" xr:uid="{00000000-0005-0000-0000-0000E4050000}"/>
    <cellStyle name="ЛокСмМТСН 51" xfId="1510" xr:uid="{00000000-0005-0000-0000-0000E5050000}"/>
    <cellStyle name="ЛокСмМТСН 52" xfId="1511" xr:uid="{00000000-0005-0000-0000-0000E6050000}"/>
    <cellStyle name="ЛокСмМТСН 53" xfId="1512" xr:uid="{00000000-0005-0000-0000-0000E7050000}"/>
    <cellStyle name="ЛокСмМТСН 54" xfId="1513" xr:uid="{00000000-0005-0000-0000-0000E8050000}"/>
    <cellStyle name="ЛокСмМТСН 55" xfId="1514" xr:uid="{00000000-0005-0000-0000-0000E9050000}"/>
    <cellStyle name="ЛокСмМТСН 56" xfId="1515" xr:uid="{00000000-0005-0000-0000-0000EA050000}"/>
    <cellStyle name="ЛокСмМТСН 57" xfId="1516" xr:uid="{00000000-0005-0000-0000-0000EB050000}"/>
    <cellStyle name="ЛокСмМТСН 58" xfId="1517" xr:uid="{00000000-0005-0000-0000-0000EC050000}"/>
    <cellStyle name="ЛокСмМТСН 59" xfId="1518" xr:uid="{00000000-0005-0000-0000-0000ED050000}"/>
    <cellStyle name="ЛокСмМТСН 6" xfId="1519" xr:uid="{00000000-0005-0000-0000-0000EE050000}"/>
    <cellStyle name="ЛокСмМТСН 60" xfId="1520" xr:uid="{00000000-0005-0000-0000-0000EF050000}"/>
    <cellStyle name="ЛокСмМТСН 61" xfId="1521" xr:uid="{00000000-0005-0000-0000-0000F0050000}"/>
    <cellStyle name="ЛокСмМТСН 62" xfId="1522" xr:uid="{00000000-0005-0000-0000-0000F1050000}"/>
    <cellStyle name="ЛокСмМТСН 63" xfId="1523" xr:uid="{00000000-0005-0000-0000-0000F2050000}"/>
    <cellStyle name="ЛокСмМТСН 64" xfId="1524" xr:uid="{00000000-0005-0000-0000-0000F3050000}"/>
    <cellStyle name="ЛокСмМТСН 65" xfId="1525" xr:uid="{00000000-0005-0000-0000-0000F4050000}"/>
    <cellStyle name="ЛокСмМТСН 66" xfId="1526" xr:uid="{00000000-0005-0000-0000-0000F5050000}"/>
    <cellStyle name="ЛокСмМТСН 67" xfId="1527" xr:uid="{00000000-0005-0000-0000-0000F6050000}"/>
    <cellStyle name="ЛокСмМТСН 68" xfId="1528" xr:uid="{00000000-0005-0000-0000-0000F7050000}"/>
    <cellStyle name="ЛокСмМТСН 69" xfId="1529" xr:uid="{00000000-0005-0000-0000-0000F8050000}"/>
    <cellStyle name="ЛокСмМТСН 7" xfId="1530" xr:uid="{00000000-0005-0000-0000-0000F9050000}"/>
    <cellStyle name="ЛокСмМТСН 70" xfId="1531" xr:uid="{00000000-0005-0000-0000-0000FA050000}"/>
    <cellStyle name="ЛокСмМТСН 71" xfId="1532" xr:uid="{00000000-0005-0000-0000-0000FB050000}"/>
    <cellStyle name="ЛокСмМТСН 72" xfId="1533" xr:uid="{00000000-0005-0000-0000-0000FC050000}"/>
    <cellStyle name="ЛокСмМТСН 73" xfId="1534" xr:uid="{00000000-0005-0000-0000-0000FD050000}"/>
    <cellStyle name="ЛокСмМТСН 74" xfId="1535" xr:uid="{00000000-0005-0000-0000-0000FE050000}"/>
    <cellStyle name="ЛокСмМТСН 75" xfId="1536" xr:uid="{00000000-0005-0000-0000-0000FF050000}"/>
    <cellStyle name="ЛокСмМТСН 76" xfId="1537" xr:uid="{00000000-0005-0000-0000-000000060000}"/>
    <cellStyle name="ЛокСмМТСН 8" xfId="1538" xr:uid="{00000000-0005-0000-0000-000001060000}"/>
    <cellStyle name="ЛокСмМТСН 9" xfId="1539" xr:uid="{00000000-0005-0000-0000-000002060000}"/>
    <cellStyle name="М29" xfId="1540" xr:uid="{00000000-0005-0000-0000-000003060000}"/>
    <cellStyle name="М29 10" xfId="1541" xr:uid="{00000000-0005-0000-0000-000004060000}"/>
    <cellStyle name="М29 11" xfId="1542" xr:uid="{00000000-0005-0000-0000-000005060000}"/>
    <cellStyle name="М29 12" xfId="1543" xr:uid="{00000000-0005-0000-0000-000006060000}"/>
    <cellStyle name="М29 13" xfId="1544" xr:uid="{00000000-0005-0000-0000-000007060000}"/>
    <cellStyle name="М29 14" xfId="1545" xr:uid="{00000000-0005-0000-0000-000008060000}"/>
    <cellStyle name="М29 15" xfId="1546" xr:uid="{00000000-0005-0000-0000-000009060000}"/>
    <cellStyle name="М29 16" xfId="1547" xr:uid="{00000000-0005-0000-0000-00000A060000}"/>
    <cellStyle name="М29 17" xfId="1548" xr:uid="{00000000-0005-0000-0000-00000B060000}"/>
    <cellStyle name="М29 18" xfId="1549" xr:uid="{00000000-0005-0000-0000-00000C060000}"/>
    <cellStyle name="М29 19" xfId="1550" xr:uid="{00000000-0005-0000-0000-00000D060000}"/>
    <cellStyle name="М29 2" xfId="1551" xr:uid="{00000000-0005-0000-0000-00000E060000}"/>
    <cellStyle name="М29 20" xfId="1552" xr:uid="{00000000-0005-0000-0000-00000F060000}"/>
    <cellStyle name="М29 21" xfId="1553" xr:uid="{00000000-0005-0000-0000-000010060000}"/>
    <cellStyle name="М29 22" xfId="1554" xr:uid="{00000000-0005-0000-0000-000011060000}"/>
    <cellStyle name="М29 23" xfId="1555" xr:uid="{00000000-0005-0000-0000-000012060000}"/>
    <cellStyle name="М29 24" xfId="1556" xr:uid="{00000000-0005-0000-0000-000013060000}"/>
    <cellStyle name="М29 25" xfId="1557" xr:uid="{00000000-0005-0000-0000-000014060000}"/>
    <cellStyle name="М29 26" xfId="1558" xr:uid="{00000000-0005-0000-0000-000015060000}"/>
    <cellStyle name="М29 27" xfId="1559" xr:uid="{00000000-0005-0000-0000-000016060000}"/>
    <cellStyle name="М29 28" xfId="1560" xr:uid="{00000000-0005-0000-0000-000017060000}"/>
    <cellStyle name="М29 29" xfId="1561" xr:uid="{00000000-0005-0000-0000-000018060000}"/>
    <cellStyle name="М29 3" xfId="1562" xr:uid="{00000000-0005-0000-0000-000019060000}"/>
    <cellStyle name="М29 30" xfId="1563" xr:uid="{00000000-0005-0000-0000-00001A060000}"/>
    <cellStyle name="М29 31" xfId="1564" xr:uid="{00000000-0005-0000-0000-00001B060000}"/>
    <cellStyle name="М29 32" xfId="1565" xr:uid="{00000000-0005-0000-0000-00001C060000}"/>
    <cellStyle name="М29 33" xfId="1566" xr:uid="{00000000-0005-0000-0000-00001D060000}"/>
    <cellStyle name="М29 34" xfId="1567" xr:uid="{00000000-0005-0000-0000-00001E060000}"/>
    <cellStyle name="М29 35" xfId="1568" xr:uid="{00000000-0005-0000-0000-00001F060000}"/>
    <cellStyle name="М29 36" xfId="1569" xr:uid="{00000000-0005-0000-0000-000020060000}"/>
    <cellStyle name="М29 37" xfId="1570" xr:uid="{00000000-0005-0000-0000-000021060000}"/>
    <cellStyle name="М29 38" xfId="1571" xr:uid="{00000000-0005-0000-0000-000022060000}"/>
    <cellStyle name="М29 39" xfId="1572" xr:uid="{00000000-0005-0000-0000-000023060000}"/>
    <cellStyle name="М29 4" xfId="1573" xr:uid="{00000000-0005-0000-0000-000024060000}"/>
    <cellStyle name="М29 40" xfId="1574" xr:uid="{00000000-0005-0000-0000-000025060000}"/>
    <cellStyle name="М29 41" xfId="1575" xr:uid="{00000000-0005-0000-0000-000026060000}"/>
    <cellStyle name="М29 42" xfId="1576" xr:uid="{00000000-0005-0000-0000-000027060000}"/>
    <cellStyle name="М29 43" xfId="1577" xr:uid="{00000000-0005-0000-0000-000028060000}"/>
    <cellStyle name="М29 44" xfId="1578" xr:uid="{00000000-0005-0000-0000-000029060000}"/>
    <cellStyle name="М29 45" xfId="1579" xr:uid="{00000000-0005-0000-0000-00002A060000}"/>
    <cellStyle name="М29 46" xfId="1580" xr:uid="{00000000-0005-0000-0000-00002B060000}"/>
    <cellStyle name="М29 47" xfId="1581" xr:uid="{00000000-0005-0000-0000-00002C060000}"/>
    <cellStyle name="М29 48" xfId="1582" xr:uid="{00000000-0005-0000-0000-00002D060000}"/>
    <cellStyle name="М29 49" xfId="1583" xr:uid="{00000000-0005-0000-0000-00002E060000}"/>
    <cellStyle name="М29 5" xfId="1584" xr:uid="{00000000-0005-0000-0000-00002F060000}"/>
    <cellStyle name="М29 50" xfId="1585" xr:uid="{00000000-0005-0000-0000-000030060000}"/>
    <cellStyle name="М29 51" xfId="1586" xr:uid="{00000000-0005-0000-0000-000031060000}"/>
    <cellStyle name="М29 52" xfId="1587" xr:uid="{00000000-0005-0000-0000-000032060000}"/>
    <cellStyle name="М29 53" xfId="1588" xr:uid="{00000000-0005-0000-0000-000033060000}"/>
    <cellStyle name="М29 54" xfId="1589" xr:uid="{00000000-0005-0000-0000-000034060000}"/>
    <cellStyle name="М29 55" xfId="1590" xr:uid="{00000000-0005-0000-0000-000035060000}"/>
    <cellStyle name="М29 56" xfId="1591" xr:uid="{00000000-0005-0000-0000-000036060000}"/>
    <cellStyle name="М29 57" xfId="1592" xr:uid="{00000000-0005-0000-0000-000037060000}"/>
    <cellStyle name="М29 58" xfId="1593" xr:uid="{00000000-0005-0000-0000-000038060000}"/>
    <cellStyle name="М29 59" xfId="1594" xr:uid="{00000000-0005-0000-0000-000039060000}"/>
    <cellStyle name="М29 6" xfId="1595" xr:uid="{00000000-0005-0000-0000-00003A060000}"/>
    <cellStyle name="М29 60" xfId="1596" xr:uid="{00000000-0005-0000-0000-00003B060000}"/>
    <cellStyle name="М29 61" xfId="1597" xr:uid="{00000000-0005-0000-0000-00003C060000}"/>
    <cellStyle name="М29 62" xfId="1598" xr:uid="{00000000-0005-0000-0000-00003D060000}"/>
    <cellStyle name="М29 63" xfId="1599" xr:uid="{00000000-0005-0000-0000-00003E060000}"/>
    <cellStyle name="М29 64" xfId="1600" xr:uid="{00000000-0005-0000-0000-00003F060000}"/>
    <cellStyle name="М29 65" xfId="1601" xr:uid="{00000000-0005-0000-0000-000040060000}"/>
    <cellStyle name="М29 66" xfId="1602" xr:uid="{00000000-0005-0000-0000-000041060000}"/>
    <cellStyle name="М29 67" xfId="1603" xr:uid="{00000000-0005-0000-0000-000042060000}"/>
    <cellStyle name="М29 68" xfId="1604" xr:uid="{00000000-0005-0000-0000-000043060000}"/>
    <cellStyle name="М29 69" xfId="1605" xr:uid="{00000000-0005-0000-0000-000044060000}"/>
    <cellStyle name="М29 7" xfId="1606" xr:uid="{00000000-0005-0000-0000-000045060000}"/>
    <cellStyle name="М29 70" xfId="1607" xr:uid="{00000000-0005-0000-0000-000046060000}"/>
    <cellStyle name="М29 71" xfId="1608" xr:uid="{00000000-0005-0000-0000-000047060000}"/>
    <cellStyle name="М29 72" xfId="1609" xr:uid="{00000000-0005-0000-0000-000048060000}"/>
    <cellStyle name="М29 73" xfId="1610" xr:uid="{00000000-0005-0000-0000-000049060000}"/>
    <cellStyle name="М29 74" xfId="1611" xr:uid="{00000000-0005-0000-0000-00004A060000}"/>
    <cellStyle name="М29 75" xfId="1612" xr:uid="{00000000-0005-0000-0000-00004B060000}"/>
    <cellStyle name="М29 76" xfId="1613" xr:uid="{00000000-0005-0000-0000-00004C060000}"/>
    <cellStyle name="М29 8" xfId="1614" xr:uid="{00000000-0005-0000-0000-00004D060000}"/>
    <cellStyle name="М29 9" xfId="1615" xr:uid="{00000000-0005-0000-0000-00004E060000}"/>
    <cellStyle name="Название" xfId="1616" builtinId="15" customBuiltin="1"/>
    <cellStyle name="Название 10" xfId="1617" xr:uid="{00000000-0005-0000-0000-000050060000}"/>
    <cellStyle name="Название 11" xfId="1618" xr:uid="{00000000-0005-0000-0000-000051060000}"/>
    <cellStyle name="Название 12" xfId="1619" xr:uid="{00000000-0005-0000-0000-000052060000}"/>
    <cellStyle name="Название 13" xfId="1620" xr:uid="{00000000-0005-0000-0000-000053060000}"/>
    <cellStyle name="Название 14" xfId="1621" xr:uid="{00000000-0005-0000-0000-000054060000}"/>
    <cellStyle name="Название 15" xfId="1622" xr:uid="{00000000-0005-0000-0000-000055060000}"/>
    <cellStyle name="Название 16" xfId="1623" xr:uid="{00000000-0005-0000-0000-000056060000}"/>
    <cellStyle name="Название 17" xfId="1624" xr:uid="{00000000-0005-0000-0000-000057060000}"/>
    <cellStyle name="Название 18" xfId="1625" xr:uid="{00000000-0005-0000-0000-000058060000}"/>
    <cellStyle name="Название 19" xfId="1626" xr:uid="{00000000-0005-0000-0000-000059060000}"/>
    <cellStyle name="Название 2" xfId="1627" xr:uid="{00000000-0005-0000-0000-00005A060000}"/>
    <cellStyle name="Название 2 10" xfId="1628" xr:uid="{00000000-0005-0000-0000-00005B060000}"/>
    <cellStyle name="Название 2 11" xfId="1629" xr:uid="{00000000-0005-0000-0000-00005C060000}"/>
    <cellStyle name="Название 2 12" xfId="1630" xr:uid="{00000000-0005-0000-0000-00005D060000}"/>
    <cellStyle name="Название 2 13" xfId="1631" xr:uid="{00000000-0005-0000-0000-00005E060000}"/>
    <cellStyle name="Название 2 14" xfId="1632" xr:uid="{00000000-0005-0000-0000-00005F060000}"/>
    <cellStyle name="Название 2 15" xfId="1633" xr:uid="{00000000-0005-0000-0000-000060060000}"/>
    <cellStyle name="Название 2 16" xfId="1634" xr:uid="{00000000-0005-0000-0000-000061060000}"/>
    <cellStyle name="Название 2 17" xfId="1635" xr:uid="{00000000-0005-0000-0000-000062060000}"/>
    <cellStyle name="Название 2 18" xfId="1636" xr:uid="{00000000-0005-0000-0000-000063060000}"/>
    <cellStyle name="Название 2 19" xfId="1637" xr:uid="{00000000-0005-0000-0000-000064060000}"/>
    <cellStyle name="Название 2 2" xfId="1638" xr:uid="{00000000-0005-0000-0000-000065060000}"/>
    <cellStyle name="Название 2 20" xfId="1639" xr:uid="{00000000-0005-0000-0000-000066060000}"/>
    <cellStyle name="Название 2 21" xfId="1640" xr:uid="{00000000-0005-0000-0000-000067060000}"/>
    <cellStyle name="Название 2 22" xfId="1641" xr:uid="{00000000-0005-0000-0000-000068060000}"/>
    <cellStyle name="Название 2 23" xfId="1642" xr:uid="{00000000-0005-0000-0000-000069060000}"/>
    <cellStyle name="Название 2 24" xfId="1643" xr:uid="{00000000-0005-0000-0000-00006A060000}"/>
    <cellStyle name="Название 2 25" xfId="1644" xr:uid="{00000000-0005-0000-0000-00006B060000}"/>
    <cellStyle name="Название 2 26" xfId="1645" xr:uid="{00000000-0005-0000-0000-00006C060000}"/>
    <cellStyle name="Название 2 27" xfId="1646" xr:uid="{00000000-0005-0000-0000-00006D060000}"/>
    <cellStyle name="Название 2 28" xfId="1647" xr:uid="{00000000-0005-0000-0000-00006E060000}"/>
    <cellStyle name="Название 2 29" xfId="1648" xr:uid="{00000000-0005-0000-0000-00006F060000}"/>
    <cellStyle name="Название 2 3" xfId="1649" xr:uid="{00000000-0005-0000-0000-000070060000}"/>
    <cellStyle name="Название 2 30" xfId="1650" xr:uid="{00000000-0005-0000-0000-000071060000}"/>
    <cellStyle name="Название 2 4" xfId="1651" xr:uid="{00000000-0005-0000-0000-000072060000}"/>
    <cellStyle name="Название 2 5" xfId="1652" xr:uid="{00000000-0005-0000-0000-000073060000}"/>
    <cellStyle name="Название 2 6" xfId="1653" xr:uid="{00000000-0005-0000-0000-000074060000}"/>
    <cellStyle name="Название 2 7" xfId="1654" xr:uid="{00000000-0005-0000-0000-000075060000}"/>
    <cellStyle name="Название 2 8" xfId="1655" xr:uid="{00000000-0005-0000-0000-000076060000}"/>
    <cellStyle name="Название 2 9" xfId="1656" xr:uid="{00000000-0005-0000-0000-000077060000}"/>
    <cellStyle name="Название 20" xfId="1657" xr:uid="{00000000-0005-0000-0000-000078060000}"/>
    <cellStyle name="Название 21" xfId="1658" xr:uid="{00000000-0005-0000-0000-000079060000}"/>
    <cellStyle name="Название 22" xfId="1659" xr:uid="{00000000-0005-0000-0000-00007A060000}"/>
    <cellStyle name="Название 23" xfId="1660" xr:uid="{00000000-0005-0000-0000-00007B060000}"/>
    <cellStyle name="Название 24" xfId="1661" xr:uid="{00000000-0005-0000-0000-00007C060000}"/>
    <cellStyle name="Название 25" xfId="1662" xr:uid="{00000000-0005-0000-0000-00007D060000}"/>
    <cellStyle name="Название 26" xfId="1663" xr:uid="{00000000-0005-0000-0000-00007E060000}"/>
    <cellStyle name="Название 27" xfId="1664" xr:uid="{00000000-0005-0000-0000-00007F060000}"/>
    <cellStyle name="Название 28" xfId="1665" xr:uid="{00000000-0005-0000-0000-000080060000}"/>
    <cellStyle name="Название 29" xfId="1666" xr:uid="{00000000-0005-0000-0000-000081060000}"/>
    <cellStyle name="Название 3" xfId="1667" xr:uid="{00000000-0005-0000-0000-000082060000}"/>
    <cellStyle name="Название 30" xfId="1668" xr:uid="{00000000-0005-0000-0000-000083060000}"/>
    <cellStyle name="Название 31" xfId="1669" xr:uid="{00000000-0005-0000-0000-000084060000}"/>
    <cellStyle name="Название 32" xfId="1670" xr:uid="{00000000-0005-0000-0000-000085060000}"/>
    <cellStyle name="Название 33" xfId="1671" xr:uid="{00000000-0005-0000-0000-000086060000}"/>
    <cellStyle name="Название 34" xfId="1672" xr:uid="{00000000-0005-0000-0000-000087060000}"/>
    <cellStyle name="Название 35" xfId="1673" xr:uid="{00000000-0005-0000-0000-000088060000}"/>
    <cellStyle name="Название 36" xfId="1674" xr:uid="{00000000-0005-0000-0000-000089060000}"/>
    <cellStyle name="Название 4" xfId="1675" xr:uid="{00000000-0005-0000-0000-00008A060000}"/>
    <cellStyle name="Название 5" xfId="1676" xr:uid="{00000000-0005-0000-0000-00008B060000}"/>
    <cellStyle name="Название 6" xfId="1677" xr:uid="{00000000-0005-0000-0000-00008C060000}"/>
    <cellStyle name="Название 7" xfId="1678" xr:uid="{00000000-0005-0000-0000-00008D060000}"/>
    <cellStyle name="Название 8" xfId="1679" xr:uid="{00000000-0005-0000-0000-00008E060000}"/>
    <cellStyle name="Название 9" xfId="1680" xr:uid="{00000000-0005-0000-0000-00008F060000}"/>
    <cellStyle name="Нейтральный" xfId="1681" builtinId="28" customBuiltin="1"/>
    <cellStyle name="Нейтральный 10" xfId="1682" xr:uid="{00000000-0005-0000-0000-000091060000}"/>
    <cellStyle name="Нейтральный 11" xfId="1683" xr:uid="{00000000-0005-0000-0000-000092060000}"/>
    <cellStyle name="Нейтральный 12" xfId="1684" xr:uid="{00000000-0005-0000-0000-000093060000}"/>
    <cellStyle name="Нейтральный 13" xfId="1685" xr:uid="{00000000-0005-0000-0000-000094060000}"/>
    <cellStyle name="Нейтральный 14" xfId="1686" xr:uid="{00000000-0005-0000-0000-000095060000}"/>
    <cellStyle name="Нейтральный 15" xfId="1687" xr:uid="{00000000-0005-0000-0000-000096060000}"/>
    <cellStyle name="Нейтральный 16" xfId="1688" xr:uid="{00000000-0005-0000-0000-000097060000}"/>
    <cellStyle name="Нейтральный 17" xfId="1689" xr:uid="{00000000-0005-0000-0000-000098060000}"/>
    <cellStyle name="Нейтральный 18" xfId="1690" xr:uid="{00000000-0005-0000-0000-000099060000}"/>
    <cellStyle name="Нейтральный 19" xfId="1691" xr:uid="{00000000-0005-0000-0000-00009A060000}"/>
    <cellStyle name="Нейтральный 2" xfId="1692" xr:uid="{00000000-0005-0000-0000-00009B060000}"/>
    <cellStyle name="Нейтральный 2 10" xfId="1693" xr:uid="{00000000-0005-0000-0000-00009C060000}"/>
    <cellStyle name="Нейтральный 2 11" xfId="1694" xr:uid="{00000000-0005-0000-0000-00009D060000}"/>
    <cellStyle name="Нейтральный 2 12" xfId="1695" xr:uid="{00000000-0005-0000-0000-00009E060000}"/>
    <cellStyle name="Нейтральный 2 13" xfId="1696" xr:uid="{00000000-0005-0000-0000-00009F060000}"/>
    <cellStyle name="Нейтральный 2 14" xfId="1697" xr:uid="{00000000-0005-0000-0000-0000A0060000}"/>
    <cellStyle name="Нейтральный 2 15" xfId="1698" xr:uid="{00000000-0005-0000-0000-0000A1060000}"/>
    <cellStyle name="Нейтральный 2 16" xfId="1699" xr:uid="{00000000-0005-0000-0000-0000A2060000}"/>
    <cellStyle name="Нейтральный 2 17" xfId="1700" xr:uid="{00000000-0005-0000-0000-0000A3060000}"/>
    <cellStyle name="Нейтральный 2 18" xfId="1701" xr:uid="{00000000-0005-0000-0000-0000A4060000}"/>
    <cellStyle name="Нейтральный 2 19" xfId="1702" xr:uid="{00000000-0005-0000-0000-0000A5060000}"/>
    <cellStyle name="Нейтральный 2 2" xfId="1703" xr:uid="{00000000-0005-0000-0000-0000A6060000}"/>
    <cellStyle name="Нейтральный 2 20" xfId="1704" xr:uid="{00000000-0005-0000-0000-0000A7060000}"/>
    <cellStyle name="Нейтральный 2 21" xfId="1705" xr:uid="{00000000-0005-0000-0000-0000A8060000}"/>
    <cellStyle name="Нейтральный 2 22" xfId="1706" xr:uid="{00000000-0005-0000-0000-0000A9060000}"/>
    <cellStyle name="Нейтральный 2 23" xfId="1707" xr:uid="{00000000-0005-0000-0000-0000AA060000}"/>
    <cellStyle name="Нейтральный 2 24" xfId="1708" xr:uid="{00000000-0005-0000-0000-0000AB060000}"/>
    <cellStyle name="Нейтральный 2 25" xfId="1709" xr:uid="{00000000-0005-0000-0000-0000AC060000}"/>
    <cellStyle name="Нейтральный 2 26" xfId="1710" xr:uid="{00000000-0005-0000-0000-0000AD060000}"/>
    <cellStyle name="Нейтральный 2 27" xfId="1711" xr:uid="{00000000-0005-0000-0000-0000AE060000}"/>
    <cellStyle name="Нейтральный 2 28" xfId="1712" xr:uid="{00000000-0005-0000-0000-0000AF060000}"/>
    <cellStyle name="Нейтральный 2 29" xfId="1713" xr:uid="{00000000-0005-0000-0000-0000B0060000}"/>
    <cellStyle name="Нейтральный 2 3" xfId="1714" xr:uid="{00000000-0005-0000-0000-0000B1060000}"/>
    <cellStyle name="Нейтральный 2 30" xfId="1715" xr:uid="{00000000-0005-0000-0000-0000B2060000}"/>
    <cellStyle name="Нейтральный 2 4" xfId="1716" xr:uid="{00000000-0005-0000-0000-0000B3060000}"/>
    <cellStyle name="Нейтральный 2 5" xfId="1717" xr:uid="{00000000-0005-0000-0000-0000B4060000}"/>
    <cellStyle name="Нейтральный 2 6" xfId="1718" xr:uid="{00000000-0005-0000-0000-0000B5060000}"/>
    <cellStyle name="Нейтральный 2 7" xfId="1719" xr:uid="{00000000-0005-0000-0000-0000B6060000}"/>
    <cellStyle name="Нейтральный 2 8" xfId="1720" xr:uid="{00000000-0005-0000-0000-0000B7060000}"/>
    <cellStyle name="Нейтральный 2 9" xfId="1721" xr:uid="{00000000-0005-0000-0000-0000B8060000}"/>
    <cellStyle name="Нейтральный 20" xfId="1722" xr:uid="{00000000-0005-0000-0000-0000B9060000}"/>
    <cellStyle name="Нейтральный 21" xfId="1723" xr:uid="{00000000-0005-0000-0000-0000BA060000}"/>
    <cellStyle name="Нейтральный 22" xfId="1724" xr:uid="{00000000-0005-0000-0000-0000BB060000}"/>
    <cellStyle name="Нейтральный 23" xfId="1725" xr:uid="{00000000-0005-0000-0000-0000BC060000}"/>
    <cellStyle name="Нейтральный 24" xfId="1726" xr:uid="{00000000-0005-0000-0000-0000BD060000}"/>
    <cellStyle name="Нейтральный 25" xfId="1727" xr:uid="{00000000-0005-0000-0000-0000BE060000}"/>
    <cellStyle name="Нейтральный 26" xfId="1728" xr:uid="{00000000-0005-0000-0000-0000BF060000}"/>
    <cellStyle name="Нейтральный 27" xfId="1729" xr:uid="{00000000-0005-0000-0000-0000C0060000}"/>
    <cellStyle name="Нейтральный 28" xfId="1730" xr:uid="{00000000-0005-0000-0000-0000C1060000}"/>
    <cellStyle name="Нейтральный 29" xfId="1731" xr:uid="{00000000-0005-0000-0000-0000C2060000}"/>
    <cellStyle name="Нейтральный 3" xfId="1732" xr:uid="{00000000-0005-0000-0000-0000C3060000}"/>
    <cellStyle name="Нейтральный 30" xfId="1733" xr:uid="{00000000-0005-0000-0000-0000C4060000}"/>
    <cellStyle name="Нейтральный 31" xfId="1734" xr:uid="{00000000-0005-0000-0000-0000C5060000}"/>
    <cellStyle name="Нейтральный 32" xfId="1735" xr:uid="{00000000-0005-0000-0000-0000C6060000}"/>
    <cellStyle name="Нейтральный 33" xfId="1736" xr:uid="{00000000-0005-0000-0000-0000C7060000}"/>
    <cellStyle name="Нейтральный 34" xfId="1737" xr:uid="{00000000-0005-0000-0000-0000C8060000}"/>
    <cellStyle name="Нейтральный 35" xfId="1738" xr:uid="{00000000-0005-0000-0000-0000C9060000}"/>
    <cellStyle name="Нейтральный 36" xfId="1739" xr:uid="{00000000-0005-0000-0000-0000CA060000}"/>
    <cellStyle name="Нейтральный 4" xfId="1740" xr:uid="{00000000-0005-0000-0000-0000CB060000}"/>
    <cellStyle name="Нейтральный 5" xfId="1741" xr:uid="{00000000-0005-0000-0000-0000CC060000}"/>
    <cellStyle name="Нейтральный 6" xfId="1742" xr:uid="{00000000-0005-0000-0000-0000CD060000}"/>
    <cellStyle name="Нейтральный 7" xfId="1743" xr:uid="{00000000-0005-0000-0000-0000CE060000}"/>
    <cellStyle name="Нейтральный 8" xfId="1744" xr:uid="{00000000-0005-0000-0000-0000CF060000}"/>
    <cellStyle name="Нейтральный 9" xfId="1745" xr:uid="{00000000-0005-0000-0000-0000D0060000}"/>
    <cellStyle name="ОбСмета" xfId="1746" xr:uid="{00000000-0005-0000-0000-0000D1060000}"/>
    <cellStyle name="ОбСмета 10" xfId="1747" xr:uid="{00000000-0005-0000-0000-0000D2060000}"/>
    <cellStyle name="ОбСмета 11" xfId="1748" xr:uid="{00000000-0005-0000-0000-0000D3060000}"/>
    <cellStyle name="ОбСмета 12" xfId="1749" xr:uid="{00000000-0005-0000-0000-0000D4060000}"/>
    <cellStyle name="ОбСмета 13" xfId="1750" xr:uid="{00000000-0005-0000-0000-0000D5060000}"/>
    <cellStyle name="ОбСмета 14" xfId="1751" xr:uid="{00000000-0005-0000-0000-0000D6060000}"/>
    <cellStyle name="ОбСмета 15" xfId="1752" xr:uid="{00000000-0005-0000-0000-0000D7060000}"/>
    <cellStyle name="ОбСмета 16" xfId="1753" xr:uid="{00000000-0005-0000-0000-0000D8060000}"/>
    <cellStyle name="ОбСмета 17" xfId="1754" xr:uid="{00000000-0005-0000-0000-0000D9060000}"/>
    <cellStyle name="ОбСмета 18" xfId="1755" xr:uid="{00000000-0005-0000-0000-0000DA060000}"/>
    <cellStyle name="ОбСмета 19" xfId="1756" xr:uid="{00000000-0005-0000-0000-0000DB060000}"/>
    <cellStyle name="ОбСмета 2" xfId="1757" xr:uid="{00000000-0005-0000-0000-0000DC060000}"/>
    <cellStyle name="ОбСмета 20" xfId="1758" xr:uid="{00000000-0005-0000-0000-0000DD060000}"/>
    <cellStyle name="ОбСмета 21" xfId="1759" xr:uid="{00000000-0005-0000-0000-0000DE060000}"/>
    <cellStyle name="ОбСмета 22" xfId="1760" xr:uid="{00000000-0005-0000-0000-0000DF060000}"/>
    <cellStyle name="ОбСмета 23" xfId="1761" xr:uid="{00000000-0005-0000-0000-0000E0060000}"/>
    <cellStyle name="ОбСмета 24" xfId="1762" xr:uid="{00000000-0005-0000-0000-0000E1060000}"/>
    <cellStyle name="ОбСмета 25" xfId="1763" xr:uid="{00000000-0005-0000-0000-0000E2060000}"/>
    <cellStyle name="ОбСмета 26" xfId="1764" xr:uid="{00000000-0005-0000-0000-0000E3060000}"/>
    <cellStyle name="ОбСмета 27" xfId="1765" xr:uid="{00000000-0005-0000-0000-0000E4060000}"/>
    <cellStyle name="ОбСмета 28" xfId="1766" xr:uid="{00000000-0005-0000-0000-0000E5060000}"/>
    <cellStyle name="ОбСмета 29" xfId="1767" xr:uid="{00000000-0005-0000-0000-0000E6060000}"/>
    <cellStyle name="ОбСмета 3" xfId="1768" xr:uid="{00000000-0005-0000-0000-0000E7060000}"/>
    <cellStyle name="ОбСмета 30" xfId="1769" xr:uid="{00000000-0005-0000-0000-0000E8060000}"/>
    <cellStyle name="ОбСмета 31" xfId="1770" xr:uid="{00000000-0005-0000-0000-0000E9060000}"/>
    <cellStyle name="ОбСмета 32" xfId="1771" xr:uid="{00000000-0005-0000-0000-0000EA060000}"/>
    <cellStyle name="ОбСмета 33" xfId="1772" xr:uid="{00000000-0005-0000-0000-0000EB060000}"/>
    <cellStyle name="ОбСмета 34" xfId="1773" xr:uid="{00000000-0005-0000-0000-0000EC060000}"/>
    <cellStyle name="ОбСмета 35" xfId="1774" xr:uid="{00000000-0005-0000-0000-0000ED060000}"/>
    <cellStyle name="ОбСмета 36" xfId="1775" xr:uid="{00000000-0005-0000-0000-0000EE060000}"/>
    <cellStyle name="ОбСмета 37" xfId="1776" xr:uid="{00000000-0005-0000-0000-0000EF060000}"/>
    <cellStyle name="ОбСмета 38" xfId="1777" xr:uid="{00000000-0005-0000-0000-0000F0060000}"/>
    <cellStyle name="ОбСмета 39" xfId="1778" xr:uid="{00000000-0005-0000-0000-0000F1060000}"/>
    <cellStyle name="ОбСмета 4" xfId="1779" xr:uid="{00000000-0005-0000-0000-0000F2060000}"/>
    <cellStyle name="ОбСмета 40" xfId="1780" xr:uid="{00000000-0005-0000-0000-0000F3060000}"/>
    <cellStyle name="ОбСмета 41" xfId="1781" xr:uid="{00000000-0005-0000-0000-0000F4060000}"/>
    <cellStyle name="ОбСмета 42" xfId="1782" xr:uid="{00000000-0005-0000-0000-0000F5060000}"/>
    <cellStyle name="ОбСмета 43" xfId="1783" xr:uid="{00000000-0005-0000-0000-0000F6060000}"/>
    <cellStyle name="ОбСмета 44" xfId="1784" xr:uid="{00000000-0005-0000-0000-0000F7060000}"/>
    <cellStyle name="ОбСмета 45" xfId="1785" xr:uid="{00000000-0005-0000-0000-0000F8060000}"/>
    <cellStyle name="ОбСмета 46" xfId="1786" xr:uid="{00000000-0005-0000-0000-0000F9060000}"/>
    <cellStyle name="ОбСмета 47" xfId="1787" xr:uid="{00000000-0005-0000-0000-0000FA060000}"/>
    <cellStyle name="ОбСмета 48" xfId="1788" xr:uid="{00000000-0005-0000-0000-0000FB060000}"/>
    <cellStyle name="ОбСмета 49" xfId="1789" xr:uid="{00000000-0005-0000-0000-0000FC060000}"/>
    <cellStyle name="ОбСмета 5" xfId="1790" xr:uid="{00000000-0005-0000-0000-0000FD060000}"/>
    <cellStyle name="ОбСмета 50" xfId="1791" xr:uid="{00000000-0005-0000-0000-0000FE060000}"/>
    <cellStyle name="ОбСмета 51" xfId="1792" xr:uid="{00000000-0005-0000-0000-0000FF060000}"/>
    <cellStyle name="ОбСмета 52" xfId="1793" xr:uid="{00000000-0005-0000-0000-000000070000}"/>
    <cellStyle name="ОбСмета 53" xfId="1794" xr:uid="{00000000-0005-0000-0000-000001070000}"/>
    <cellStyle name="ОбСмета 54" xfId="1795" xr:uid="{00000000-0005-0000-0000-000002070000}"/>
    <cellStyle name="ОбСмета 55" xfId="1796" xr:uid="{00000000-0005-0000-0000-000003070000}"/>
    <cellStyle name="ОбСмета 56" xfId="1797" xr:uid="{00000000-0005-0000-0000-000004070000}"/>
    <cellStyle name="ОбСмета 57" xfId="1798" xr:uid="{00000000-0005-0000-0000-000005070000}"/>
    <cellStyle name="ОбСмета 58" xfId="1799" xr:uid="{00000000-0005-0000-0000-000006070000}"/>
    <cellStyle name="ОбСмета 59" xfId="1800" xr:uid="{00000000-0005-0000-0000-000007070000}"/>
    <cellStyle name="ОбСмета 6" xfId="1801" xr:uid="{00000000-0005-0000-0000-000008070000}"/>
    <cellStyle name="ОбСмета 60" xfId="1802" xr:uid="{00000000-0005-0000-0000-000009070000}"/>
    <cellStyle name="ОбСмета 61" xfId="1803" xr:uid="{00000000-0005-0000-0000-00000A070000}"/>
    <cellStyle name="ОбСмета 62" xfId="1804" xr:uid="{00000000-0005-0000-0000-00000B070000}"/>
    <cellStyle name="ОбСмета 63" xfId="1805" xr:uid="{00000000-0005-0000-0000-00000C070000}"/>
    <cellStyle name="ОбСмета 64" xfId="1806" xr:uid="{00000000-0005-0000-0000-00000D070000}"/>
    <cellStyle name="ОбСмета 65" xfId="1807" xr:uid="{00000000-0005-0000-0000-00000E070000}"/>
    <cellStyle name="ОбСмета 66" xfId="1808" xr:uid="{00000000-0005-0000-0000-00000F070000}"/>
    <cellStyle name="ОбСмета 67" xfId="1809" xr:uid="{00000000-0005-0000-0000-000010070000}"/>
    <cellStyle name="ОбСмета 68" xfId="1810" xr:uid="{00000000-0005-0000-0000-000011070000}"/>
    <cellStyle name="ОбСмета 69" xfId="1811" xr:uid="{00000000-0005-0000-0000-000012070000}"/>
    <cellStyle name="ОбСмета 7" xfId="1812" xr:uid="{00000000-0005-0000-0000-000013070000}"/>
    <cellStyle name="ОбСмета 70" xfId="1813" xr:uid="{00000000-0005-0000-0000-000014070000}"/>
    <cellStyle name="ОбСмета 71" xfId="1814" xr:uid="{00000000-0005-0000-0000-000015070000}"/>
    <cellStyle name="ОбСмета 72" xfId="1815" xr:uid="{00000000-0005-0000-0000-000016070000}"/>
    <cellStyle name="ОбСмета 73" xfId="1816" xr:uid="{00000000-0005-0000-0000-000017070000}"/>
    <cellStyle name="ОбСмета 74" xfId="1817" xr:uid="{00000000-0005-0000-0000-000018070000}"/>
    <cellStyle name="ОбСмета 75" xfId="1818" xr:uid="{00000000-0005-0000-0000-000019070000}"/>
    <cellStyle name="ОбСмета 76" xfId="1819" xr:uid="{00000000-0005-0000-0000-00001A070000}"/>
    <cellStyle name="ОбСмета 8" xfId="1820" xr:uid="{00000000-0005-0000-0000-00001B070000}"/>
    <cellStyle name="ОбСмета 9" xfId="1821" xr:uid="{00000000-0005-0000-0000-00001C070000}"/>
    <cellStyle name="Обычный" xfId="0" builtinId="0"/>
    <cellStyle name="Обычный 10" xfId="1822" xr:uid="{00000000-0005-0000-0000-00001E070000}"/>
    <cellStyle name="Обычный 100 2" xfId="1823" xr:uid="{00000000-0005-0000-0000-00001F070000}"/>
    <cellStyle name="Обычный 100 3" xfId="1824" xr:uid="{00000000-0005-0000-0000-000020070000}"/>
    <cellStyle name="Обычный 101 2" xfId="1825" xr:uid="{00000000-0005-0000-0000-000021070000}"/>
    <cellStyle name="Обычный 101 3" xfId="1826" xr:uid="{00000000-0005-0000-0000-000022070000}"/>
    <cellStyle name="Обычный 102 2" xfId="1827" xr:uid="{00000000-0005-0000-0000-000023070000}"/>
    <cellStyle name="Обычный 102 3" xfId="1828" xr:uid="{00000000-0005-0000-0000-000024070000}"/>
    <cellStyle name="Обычный 103 2" xfId="1829" xr:uid="{00000000-0005-0000-0000-000025070000}"/>
    <cellStyle name="Обычный 103 3" xfId="1830" xr:uid="{00000000-0005-0000-0000-000026070000}"/>
    <cellStyle name="Обычный 104 2" xfId="1831" xr:uid="{00000000-0005-0000-0000-000027070000}"/>
    <cellStyle name="Обычный 104 3" xfId="1832" xr:uid="{00000000-0005-0000-0000-000028070000}"/>
    <cellStyle name="Обычный 105 2" xfId="1833" xr:uid="{00000000-0005-0000-0000-000029070000}"/>
    <cellStyle name="Обычный 105 3" xfId="1834" xr:uid="{00000000-0005-0000-0000-00002A070000}"/>
    <cellStyle name="Обычный 105 4" xfId="1835" xr:uid="{00000000-0005-0000-0000-00002B070000}"/>
    <cellStyle name="Обычный 105 5" xfId="1836" xr:uid="{00000000-0005-0000-0000-00002C070000}"/>
    <cellStyle name="Обычный 106 2" xfId="1837" xr:uid="{00000000-0005-0000-0000-00002D070000}"/>
    <cellStyle name="Обычный 106 3" xfId="1838" xr:uid="{00000000-0005-0000-0000-00002E070000}"/>
    <cellStyle name="Обычный 107 2" xfId="1839" xr:uid="{00000000-0005-0000-0000-00002F070000}"/>
    <cellStyle name="Обычный 107 3" xfId="1840" xr:uid="{00000000-0005-0000-0000-000030070000}"/>
    <cellStyle name="Обычный 108 2" xfId="1841" xr:uid="{00000000-0005-0000-0000-000031070000}"/>
    <cellStyle name="Обычный 108 3" xfId="1842" xr:uid="{00000000-0005-0000-0000-000032070000}"/>
    <cellStyle name="Обычный 109 2" xfId="1843" xr:uid="{00000000-0005-0000-0000-000033070000}"/>
    <cellStyle name="Обычный 109 3" xfId="1844" xr:uid="{00000000-0005-0000-0000-000034070000}"/>
    <cellStyle name="Обычный 109 4" xfId="1845" xr:uid="{00000000-0005-0000-0000-000035070000}"/>
    <cellStyle name="Обычный 109 5" xfId="1846" xr:uid="{00000000-0005-0000-0000-000036070000}"/>
    <cellStyle name="Обычный 109 6" xfId="1847" xr:uid="{00000000-0005-0000-0000-000037070000}"/>
    <cellStyle name="Обычный 109 7" xfId="1848" xr:uid="{00000000-0005-0000-0000-000038070000}"/>
    <cellStyle name="Обычный 110 2" xfId="1849" xr:uid="{00000000-0005-0000-0000-000039070000}"/>
    <cellStyle name="Обычный 110 3" xfId="1850" xr:uid="{00000000-0005-0000-0000-00003A070000}"/>
    <cellStyle name="Обычный 111 2" xfId="1851" xr:uid="{00000000-0005-0000-0000-00003B070000}"/>
    <cellStyle name="Обычный 111 3" xfId="1852" xr:uid="{00000000-0005-0000-0000-00003C070000}"/>
    <cellStyle name="Обычный 112 2" xfId="1853" xr:uid="{00000000-0005-0000-0000-00003D070000}"/>
    <cellStyle name="Обычный 112 3" xfId="1854" xr:uid="{00000000-0005-0000-0000-00003E070000}"/>
    <cellStyle name="Обычный 113 2" xfId="1855" xr:uid="{00000000-0005-0000-0000-00003F070000}"/>
    <cellStyle name="Обычный 113 3" xfId="1856" xr:uid="{00000000-0005-0000-0000-000040070000}"/>
    <cellStyle name="Обычный 115 2" xfId="1857" xr:uid="{00000000-0005-0000-0000-000041070000}"/>
    <cellStyle name="Обычный 115 3" xfId="1858" xr:uid="{00000000-0005-0000-0000-000042070000}"/>
    <cellStyle name="Обычный 115 4" xfId="1859" xr:uid="{00000000-0005-0000-0000-000043070000}"/>
    <cellStyle name="Обычный 116 2" xfId="1860" xr:uid="{00000000-0005-0000-0000-000044070000}"/>
    <cellStyle name="Обычный 116 3" xfId="1861" xr:uid="{00000000-0005-0000-0000-000045070000}"/>
    <cellStyle name="Обычный 117 2" xfId="1862" xr:uid="{00000000-0005-0000-0000-000046070000}"/>
    <cellStyle name="Обычный 118 2" xfId="1863" xr:uid="{00000000-0005-0000-0000-000047070000}"/>
    <cellStyle name="Обычный 119 2" xfId="1864" xr:uid="{00000000-0005-0000-0000-000048070000}"/>
    <cellStyle name="Обычный 120 2" xfId="1865" xr:uid="{00000000-0005-0000-0000-000049070000}"/>
    <cellStyle name="Обычный 121 2" xfId="1866" xr:uid="{00000000-0005-0000-0000-00004A070000}"/>
    <cellStyle name="Обычный 2" xfId="1867" xr:uid="{00000000-0005-0000-0000-00004B070000}"/>
    <cellStyle name="Обычный 2 10" xfId="1868" xr:uid="{00000000-0005-0000-0000-00004C070000}"/>
    <cellStyle name="Обычный 2_ЛС№02-01" xfId="1869" xr:uid="{00000000-0005-0000-0000-00004D070000}"/>
    <cellStyle name="Обычный 24 2" xfId="1870" xr:uid="{00000000-0005-0000-0000-00004E070000}"/>
    <cellStyle name="Обычный 24 3" xfId="1871" xr:uid="{00000000-0005-0000-0000-00004F070000}"/>
    <cellStyle name="Обычный 25 2" xfId="1872" xr:uid="{00000000-0005-0000-0000-000050070000}"/>
    <cellStyle name="Обычный 25 3" xfId="1873" xr:uid="{00000000-0005-0000-0000-000051070000}"/>
    <cellStyle name="Обычный 25 4" xfId="1874" xr:uid="{00000000-0005-0000-0000-000052070000}"/>
    <cellStyle name="Обычный 25 5" xfId="1875" xr:uid="{00000000-0005-0000-0000-000053070000}"/>
    <cellStyle name="Обычный 27 10" xfId="1876" xr:uid="{00000000-0005-0000-0000-000054070000}"/>
    <cellStyle name="Обычный 27 11" xfId="1877" xr:uid="{00000000-0005-0000-0000-000055070000}"/>
    <cellStyle name="Обычный 27 12" xfId="1878" xr:uid="{00000000-0005-0000-0000-000056070000}"/>
    <cellStyle name="Обычный 27 13" xfId="1879" xr:uid="{00000000-0005-0000-0000-000057070000}"/>
    <cellStyle name="Обычный 27 14" xfId="1880" xr:uid="{00000000-0005-0000-0000-000058070000}"/>
    <cellStyle name="Обычный 27 15" xfId="1881" xr:uid="{00000000-0005-0000-0000-000059070000}"/>
    <cellStyle name="Обычный 27 16" xfId="1882" xr:uid="{00000000-0005-0000-0000-00005A070000}"/>
    <cellStyle name="Обычный 27 17" xfId="1883" xr:uid="{00000000-0005-0000-0000-00005B070000}"/>
    <cellStyle name="Обычный 27 2" xfId="1884" xr:uid="{00000000-0005-0000-0000-00005C070000}"/>
    <cellStyle name="Обычный 27 3" xfId="1885" xr:uid="{00000000-0005-0000-0000-00005D070000}"/>
    <cellStyle name="Обычный 27 4" xfId="1886" xr:uid="{00000000-0005-0000-0000-00005E070000}"/>
    <cellStyle name="Обычный 27 5" xfId="1887" xr:uid="{00000000-0005-0000-0000-00005F070000}"/>
    <cellStyle name="Обычный 27 6" xfId="1888" xr:uid="{00000000-0005-0000-0000-000060070000}"/>
    <cellStyle name="Обычный 27 7" xfId="1889" xr:uid="{00000000-0005-0000-0000-000061070000}"/>
    <cellStyle name="Обычный 27 8" xfId="1890" xr:uid="{00000000-0005-0000-0000-000062070000}"/>
    <cellStyle name="Обычный 27 9" xfId="1891" xr:uid="{00000000-0005-0000-0000-000063070000}"/>
    <cellStyle name="Обычный 29 10" xfId="1892" xr:uid="{00000000-0005-0000-0000-000064070000}"/>
    <cellStyle name="Обычный 29 11" xfId="1893" xr:uid="{00000000-0005-0000-0000-000065070000}"/>
    <cellStyle name="Обычный 29 12" xfId="1894" xr:uid="{00000000-0005-0000-0000-000066070000}"/>
    <cellStyle name="Обычный 29 13" xfId="1895" xr:uid="{00000000-0005-0000-0000-000067070000}"/>
    <cellStyle name="Обычный 29 14" xfId="1896" xr:uid="{00000000-0005-0000-0000-000068070000}"/>
    <cellStyle name="Обычный 29 15" xfId="1897" xr:uid="{00000000-0005-0000-0000-000069070000}"/>
    <cellStyle name="Обычный 29 16" xfId="1898" xr:uid="{00000000-0005-0000-0000-00006A070000}"/>
    <cellStyle name="Обычный 29 17" xfId="1899" xr:uid="{00000000-0005-0000-0000-00006B070000}"/>
    <cellStyle name="Обычный 29 2" xfId="1900" xr:uid="{00000000-0005-0000-0000-00006C070000}"/>
    <cellStyle name="Обычный 29 3" xfId="1901" xr:uid="{00000000-0005-0000-0000-00006D070000}"/>
    <cellStyle name="Обычный 29 4" xfId="1902" xr:uid="{00000000-0005-0000-0000-00006E070000}"/>
    <cellStyle name="Обычный 29 5" xfId="1903" xr:uid="{00000000-0005-0000-0000-00006F070000}"/>
    <cellStyle name="Обычный 29 6" xfId="1904" xr:uid="{00000000-0005-0000-0000-000070070000}"/>
    <cellStyle name="Обычный 29 7" xfId="1905" xr:uid="{00000000-0005-0000-0000-000071070000}"/>
    <cellStyle name="Обычный 29 8" xfId="1906" xr:uid="{00000000-0005-0000-0000-000072070000}"/>
    <cellStyle name="Обычный 29 9" xfId="1907" xr:uid="{00000000-0005-0000-0000-000073070000}"/>
    <cellStyle name="Обычный 3" xfId="1908" xr:uid="{00000000-0005-0000-0000-000074070000}"/>
    <cellStyle name="Обычный 3 10" xfId="1909" xr:uid="{00000000-0005-0000-0000-000075070000}"/>
    <cellStyle name="Обычный 3 11" xfId="1910" xr:uid="{00000000-0005-0000-0000-000076070000}"/>
    <cellStyle name="Обычный 3 12" xfId="1911" xr:uid="{00000000-0005-0000-0000-000077070000}"/>
    <cellStyle name="Обычный 3 13" xfId="1912" xr:uid="{00000000-0005-0000-0000-000078070000}"/>
    <cellStyle name="Обычный 3 14" xfId="1913" xr:uid="{00000000-0005-0000-0000-000079070000}"/>
    <cellStyle name="Обычный 3 15" xfId="1914" xr:uid="{00000000-0005-0000-0000-00007A070000}"/>
    <cellStyle name="Обычный 3 16" xfId="1915" xr:uid="{00000000-0005-0000-0000-00007B070000}"/>
    <cellStyle name="Обычный 3 17" xfId="1916" xr:uid="{00000000-0005-0000-0000-00007C070000}"/>
    <cellStyle name="Обычный 3 18" xfId="1917" xr:uid="{00000000-0005-0000-0000-00007D070000}"/>
    <cellStyle name="Обычный 3 19" xfId="1918" xr:uid="{00000000-0005-0000-0000-00007E070000}"/>
    <cellStyle name="Обычный 3 2" xfId="1919" xr:uid="{00000000-0005-0000-0000-00007F070000}"/>
    <cellStyle name="Обычный 3 20" xfId="1920" xr:uid="{00000000-0005-0000-0000-000080070000}"/>
    <cellStyle name="Обычный 3 21" xfId="1921" xr:uid="{00000000-0005-0000-0000-000081070000}"/>
    <cellStyle name="Обычный 3 22" xfId="1922" xr:uid="{00000000-0005-0000-0000-000082070000}"/>
    <cellStyle name="Обычный 3 23" xfId="1923" xr:uid="{00000000-0005-0000-0000-000083070000}"/>
    <cellStyle name="Обычный 3 24" xfId="1924" xr:uid="{00000000-0005-0000-0000-000084070000}"/>
    <cellStyle name="Обычный 3 25" xfId="1925" xr:uid="{00000000-0005-0000-0000-000085070000}"/>
    <cellStyle name="Обычный 3 26" xfId="1926" xr:uid="{00000000-0005-0000-0000-000086070000}"/>
    <cellStyle name="Обычный 3 27" xfId="1927" xr:uid="{00000000-0005-0000-0000-000087070000}"/>
    <cellStyle name="Обычный 3 28" xfId="1928" xr:uid="{00000000-0005-0000-0000-000088070000}"/>
    <cellStyle name="Обычный 3 29" xfId="1929" xr:uid="{00000000-0005-0000-0000-000089070000}"/>
    <cellStyle name="Обычный 3 3" xfId="1930" xr:uid="{00000000-0005-0000-0000-00008A070000}"/>
    <cellStyle name="Обычный 3 30" xfId="1931" xr:uid="{00000000-0005-0000-0000-00008B070000}"/>
    <cellStyle name="Обычный 3 31" xfId="1932" xr:uid="{00000000-0005-0000-0000-00008C070000}"/>
    <cellStyle name="Обычный 3 32" xfId="1933" xr:uid="{00000000-0005-0000-0000-00008D070000}"/>
    <cellStyle name="Обычный 3 4" xfId="1934" xr:uid="{00000000-0005-0000-0000-00008E070000}"/>
    <cellStyle name="Обычный 3 5" xfId="1935" xr:uid="{00000000-0005-0000-0000-00008F070000}"/>
    <cellStyle name="Обычный 3 6" xfId="1936" xr:uid="{00000000-0005-0000-0000-000090070000}"/>
    <cellStyle name="Обычный 3 7" xfId="1937" xr:uid="{00000000-0005-0000-0000-000091070000}"/>
    <cellStyle name="Обычный 3 8" xfId="1938" xr:uid="{00000000-0005-0000-0000-000092070000}"/>
    <cellStyle name="Обычный 3 9" xfId="1939" xr:uid="{00000000-0005-0000-0000-000093070000}"/>
    <cellStyle name="Обычный 30 10" xfId="1940" xr:uid="{00000000-0005-0000-0000-000094070000}"/>
    <cellStyle name="Обычный 30 11" xfId="1941" xr:uid="{00000000-0005-0000-0000-000095070000}"/>
    <cellStyle name="Обычный 30 12" xfId="1942" xr:uid="{00000000-0005-0000-0000-000096070000}"/>
    <cellStyle name="Обычный 30 13" xfId="1943" xr:uid="{00000000-0005-0000-0000-000097070000}"/>
    <cellStyle name="Обычный 30 14" xfId="1944" xr:uid="{00000000-0005-0000-0000-000098070000}"/>
    <cellStyle name="Обычный 30 15" xfId="1945" xr:uid="{00000000-0005-0000-0000-000099070000}"/>
    <cellStyle name="Обычный 30 2" xfId="1946" xr:uid="{00000000-0005-0000-0000-00009A070000}"/>
    <cellStyle name="Обычный 30 3" xfId="1947" xr:uid="{00000000-0005-0000-0000-00009B070000}"/>
    <cellStyle name="Обычный 30 4" xfId="1948" xr:uid="{00000000-0005-0000-0000-00009C070000}"/>
    <cellStyle name="Обычный 30 5" xfId="1949" xr:uid="{00000000-0005-0000-0000-00009D070000}"/>
    <cellStyle name="Обычный 30 6" xfId="1950" xr:uid="{00000000-0005-0000-0000-00009E070000}"/>
    <cellStyle name="Обычный 30 7" xfId="1951" xr:uid="{00000000-0005-0000-0000-00009F070000}"/>
    <cellStyle name="Обычный 30 8" xfId="1952" xr:uid="{00000000-0005-0000-0000-0000A0070000}"/>
    <cellStyle name="Обычный 30 9" xfId="1953" xr:uid="{00000000-0005-0000-0000-0000A1070000}"/>
    <cellStyle name="Обычный 31 10" xfId="1954" xr:uid="{00000000-0005-0000-0000-0000A2070000}"/>
    <cellStyle name="Обычный 31 11" xfId="1955" xr:uid="{00000000-0005-0000-0000-0000A3070000}"/>
    <cellStyle name="Обычный 31 12" xfId="1956" xr:uid="{00000000-0005-0000-0000-0000A4070000}"/>
    <cellStyle name="Обычный 31 13" xfId="1957" xr:uid="{00000000-0005-0000-0000-0000A5070000}"/>
    <cellStyle name="Обычный 31 2" xfId="1958" xr:uid="{00000000-0005-0000-0000-0000A6070000}"/>
    <cellStyle name="Обычный 31 3" xfId="1959" xr:uid="{00000000-0005-0000-0000-0000A7070000}"/>
    <cellStyle name="Обычный 31 4" xfId="1960" xr:uid="{00000000-0005-0000-0000-0000A8070000}"/>
    <cellStyle name="Обычный 31 5" xfId="1961" xr:uid="{00000000-0005-0000-0000-0000A9070000}"/>
    <cellStyle name="Обычный 31 6" xfId="1962" xr:uid="{00000000-0005-0000-0000-0000AA070000}"/>
    <cellStyle name="Обычный 31 7" xfId="1963" xr:uid="{00000000-0005-0000-0000-0000AB070000}"/>
    <cellStyle name="Обычный 31 8" xfId="1964" xr:uid="{00000000-0005-0000-0000-0000AC070000}"/>
    <cellStyle name="Обычный 31 9" xfId="1965" xr:uid="{00000000-0005-0000-0000-0000AD070000}"/>
    <cellStyle name="Обычный 32 10" xfId="1966" xr:uid="{00000000-0005-0000-0000-0000AE070000}"/>
    <cellStyle name="Обычный 32 11" xfId="1967" xr:uid="{00000000-0005-0000-0000-0000AF070000}"/>
    <cellStyle name="Обычный 32 12" xfId="1968" xr:uid="{00000000-0005-0000-0000-0000B0070000}"/>
    <cellStyle name="Обычный 32 13" xfId="1969" xr:uid="{00000000-0005-0000-0000-0000B1070000}"/>
    <cellStyle name="Обычный 32 2" xfId="1970" xr:uid="{00000000-0005-0000-0000-0000B2070000}"/>
    <cellStyle name="Обычный 32 3" xfId="1971" xr:uid="{00000000-0005-0000-0000-0000B3070000}"/>
    <cellStyle name="Обычный 32 4" xfId="1972" xr:uid="{00000000-0005-0000-0000-0000B4070000}"/>
    <cellStyle name="Обычный 32 5" xfId="1973" xr:uid="{00000000-0005-0000-0000-0000B5070000}"/>
    <cellStyle name="Обычный 32 6" xfId="1974" xr:uid="{00000000-0005-0000-0000-0000B6070000}"/>
    <cellStyle name="Обычный 32 7" xfId="1975" xr:uid="{00000000-0005-0000-0000-0000B7070000}"/>
    <cellStyle name="Обычный 32 8" xfId="1976" xr:uid="{00000000-0005-0000-0000-0000B8070000}"/>
    <cellStyle name="Обычный 32 9" xfId="1977" xr:uid="{00000000-0005-0000-0000-0000B9070000}"/>
    <cellStyle name="Обычный 34 10" xfId="1978" xr:uid="{00000000-0005-0000-0000-0000BA070000}"/>
    <cellStyle name="Обычный 34 2" xfId="1979" xr:uid="{00000000-0005-0000-0000-0000BB070000}"/>
    <cellStyle name="Обычный 34 3" xfId="1980" xr:uid="{00000000-0005-0000-0000-0000BC070000}"/>
    <cellStyle name="Обычный 34 4" xfId="1981" xr:uid="{00000000-0005-0000-0000-0000BD070000}"/>
    <cellStyle name="Обычный 34 5" xfId="1982" xr:uid="{00000000-0005-0000-0000-0000BE070000}"/>
    <cellStyle name="Обычный 34 6" xfId="1983" xr:uid="{00000000-0005-0000-0000-0000BF070000}"/>
    <cellStyle name="Обычный 34 7" xfId="1984" xr:uid="{00000000-0005-0000-0000-0000C0070000}"/>
    <cellStyle name="Обычный 34 8" xfId="1985" xr:uid="{00000000-0005-0000-0000-0000C1070000}"/>
    <cellStyle name="Обычный 34 9" xfId="1986" xr:uid="{00000000-0005-0000-0000-0000C2070000}"/>
    <cellStyle name="Обычный 4" xfId="1987" xr:uid="{00000000-0005-0000-0000-0000C3070000}"/>
    <cellStyle name="Обычный 4 2 32" xfId="2984" xr:uid="{08B04E97-9DDF-47C0-A8C0-261EC81B2961}"/>
    <cellStyle name="Обычный 47 2" xfId="1988" xr:uid="{00000000-0005-0000-0000-0000C4070000}"/>
    <cellStyle name="Обычный 47 3" xfId="1989" xr:uid="{00000000-0005-0000-0000-0000C5070000}"/>
    <cellStyle name="Обычный 47 4" xfId="1990" xr:uid="{00000000-0005-0000-0000-0000C6070000}"/>
    <cellStyle name="Обычный 47 5" xfId="1991" xr:uid="{00000000-0005-0000-0000-0000C7070000}"/>
    <cellStyle name="Обычный 48 2" xfId="1992" xr:uid="{00000000-0005-0000-0000-0000C8070000}"/>
    <cellStyle name="Обычный 48 3" xfId="1993" xr:uid="{00000000-0005-0000-0000-0000C9070000}"/>
    <cellStyle name="Обычный 48 4" xfId="1994" xr:uid="{00000000-0005-0000-0000-0000CA070000}"/>
    <cellStyle name="Обычный 48 5" xfId="1995" xr:uid="{00000000-0005-0000-0000-0000CB070000}"/>
    <cellStyle name="Обычный 48 6" xfId="1996" xr:uid="{00000000-0005-0000-0000-0000CC070000}"/>
    <cellStyle name="Обычный 49 10" xfId="1997" xr:uid="{00000000-0005-0000-0000-0000CD070000}"/>
    <cellStyle name="Обычный 49 11" xfId="1998" xr:uid="{00000000-0005-0000-0000-0000CE070000}"/>
    <cellStyle name="Обычный 49 12" xfId="1999" xr:uid="{00000000-0005-0000-0000-0000CF070000}"/>
    <cellStyle name="Обычный 49 2" xfId="2000" xr:uid="{00000000-0005-0000-0000-0000D0070000}"/>
    <cellStyle name="Обычный 49 3" xfId="2001" xr:uid="{00000000-0005-0000-0000-0000D1070000}"/>
    <cellStyle name="Обычный 49 4" xfId="2002" xr:uid="{00000000-0005-0000-0000-0000D2070000}"/>
    <cellStyle name="Обычный 49 5" xfId="2003" xr:uid="{00000000-0005-0000-0000-0000D3070000}"/>
    <cellStyle name="Обычный 49 6" xfId="2004" xr:uid="{00000000-0005-0000-0000-0000D4070000}"/>
    <cellStyle name="Обычный 49 7" xfId="2005" xr:uid="{00000000-0005-0000-0000-0000D5070000}"/>
    <cellStyle name="Обычный 49 8" xfId="2006" xr:uid="{00000000-0005-0000-0000-0000D6070000}"/>
    <cellStyle name="Обычный 49 9" xfId="2007" xr:uid="{00000000-0005-0000-0000-0000D7070000}"/>
    <cellStyle name="Обычный 5" xfId="2008" xr:uid="{00000000-0005-0000-0000-0000D8070000}"/>
    <cellStyle name="Обычный 50 2" xfId="2009" xr:uid="{00000000-0005-0000-0000-0000D9070000}"/>
    <cellStyle name="Обычный 50 3" xfId="2010" xr:uid="{00000000-0005-0000-0000-0000DA070000}"/>
    <cellStyle name="Обычный 50 4" xfId="2011" xr:uid="{00000000-0005-0000-0000-0000DB070000}"/>
    <cellStyle name="Обычный 50 5" xfId="2012" xr:uid="{00000000-0005-0000-0000-0000DC070000}"/>
    <cellStyle name="Обычный 50 6" xfId="2013" xr:uid="{00000000-0005-0000-0000-0000DD070000}"/>
    <cellStyle name="Обычный 50 7" xfId="2014" xr:uid="{00000000-0005-0000-0000-0000DE070000}"/>
    <cellStyle name="Обычный 51 2" xfId="2015" xr:uid="{00000000-0005-0000-0000-0000DF070000}"/>
    <cellStyle name="Обычный 52 2" xfId="2016" xr:uid="{00000000-0005-0000-0000-0000E0070000}"/>
    <cellStyle name="Обычный 52 3" xfId="2017" xr:uid="{00000000-0005-0000-0000-0000E1070000}"/>
    <cellStyle name="Обычный 52 4" xfId="2018" xr:uid="{00000000-0005-0000-0000-0000E2070000}"/>
    <cellStyle name="Обычный 52 5" xfId="2019" xr:uid="{00000000-0005-0000-0000-0000E3070000}"/>
    <cellStyle name="Обычный 52 6" xfId="2020" xr:uid="{00000000-0005-0000-0000-0000E4070000}"/>
    <cellStyle name="Обычный 52 7" xfId="2021" xr:uid="{00000000-0005-0000-0000-0000E5070000}"/>
    <cellStyle name="Обычный 52 8" xfId="2022" xr:uid="{00000000-0005-0000-0000-0000E6070000}"/>
    <cellStyle name="Обычный 53 2" xfId="2023" xr:uid="{00000000-0005-0000-0000-0000E7070000}"/>
    <cellStyle name="Обычный 53 3" xfId="2024" xr:uid="{00000000-0005-0000-0000-0000E8070000}"/>
    <cellStyle name="Обычный 53 4" xfId="2025" xr:uid="{00000000-0005-0000-0000-0000E9070000}"/>
    <cellStyle name="Обычный 53 5" xfId="2026" xr:uid="{00000000-0005-0000-0000-0000EA070000}"/>
    <cellStyle name="Обычный 53 6" xfId="2027" xr:uid="{00000000-0005-0000-0000-0000EB070000}"/>
    <cellStyle name="Обычный 53 7" xfId="2028" xr:uid="{00000000-0005-0000-0000-0000EC070000}"/>
    <cellStyle name="Обычный 54 2" xfId="2029" xr:uid="{00000000-0005-0000-0000-0000ED070000}"/>
    <cellStyle name="Обычный 54 3" xfId="2030" xr:uid="{00000000-0005-0000-0000-0000EE070000}"/>
    <cellStyle name="Обычный 54 4" xfId="2031" xr:uid="{00000000-0005-0000-0000-0000EF070000}"/>
    <cellStyle name="Обычный 54 5" xfId="2032" xr:uid="{00000000-0005-0000-0000-0000F0070000}"/>
    <cellStyle name="Обычный 54 6" xfId="2033" xr:uid="{00000000-0005-0000-0000-0000F1070000}"/>
    <cellStyle name="Обычный 56 2" xfId="2034" xr:uid="{00000000-0005-0000-0000-0000F2070000}"/>
    <cellStyle name="Обычный 56 3" xfId="2035" xr:uid="{00000000-0005-0000-0000-0000F3070000}"/>
    <cellStyle name="Обычный 56 4" xfId="2036" xr:uid="{00000000-0005-0000-0000-0000F4070000}"/>
    <cellStyle name="Обычный 56 5" xfId="2037" xr:uid="{00000000-0005-0000-0000-0000F5070000}"/>
    <cellStyle name="Обычный 56 6" xfId="2038" xr:uid="{00000000-0005-0000-0000-0000F6070000}"/>
    <cellStyle name="Обычный 57 2" xfId="2039" xr:uid="{00000000-0005-0000-0000-0000F7070000}"/>
    <cellStyle name="Обычный 57 3" xfId="2040" xr:uid="{00000000-0005-0000-0000-0000F8070000}"/>
    <cellStyle name="Обычный 57 4" xfId="2041" xr:uid="{00000000-0005-0000-0000-0000F9070000}"/>
    <cellStyle name="Обычный 57 5" xfId="2042" xr:uid="{00000000-0005-0000-0000-0000FA070000}"/>
    <cellStyle name="Обычный 57 6" xfId="2043" xr:uid="{00000000-0005-0000-0000-0000FB070000}"/>
    <cellStyle name="Обычный 58 2" xfId="2044" xr:uid="{00000000-0005-0000-0000-0000FC070000}"/>
    <cellStyle name="Обычный 58 3" xfId="2045" xr:uid="{00000000-0005-0000-0000-0000FD070000}"/>
    <cellStyle name="Обычный 58 4" xfId="2046" xr:uid="{00000000-0005-0000-0000-0000FE070000}"/>
    <cellStyle name="Обычный 58 5" xfId="2047" xr:uid="{00000000-0005-0000-0000-0000FF070000}"/>
    <cellStyle name="Обычный 58 6" xfId="2048" xr:uid="{00000000-0005-0000-0000-000000080000}"/>
    <cellStyle name="Обычный 59 2" xfId="2049" xr:uid="{00000000-0005-0000-0000-000001080000}"/>
    <cellStyle name="Обычный 6" xfId="2050" xr:uid="{00000000-0005-0000-0000-000002080000}"/>
    <cellStyle name="Обычный 60 2" xfId="2051" xr:uid="{00000000-0005-0000-0000-000003080000}"/>
    <cellStyle name="Обычный 60 3" xfId="2052" xr:uid="{00000000-0005-0000-0000-000004080000}"/>
    <cellStyle name="Обычный 60 4" xfId="2053" xr:uid="{00000000-0005-0000-0000-000005080000}"/>
    <cellStyle name="Обычный 60 5" xfId="2054" xr:uid="{00000000-0005-0000-0000-000006080000}"/>
    <cellStyle name="Обычный 61 2" xfId="2055" xr:uid="{00000000-0005-0000-0000-000007080000}"/>
    <cellStyle name="Обычный 61 3" xfId="2056" xr:uid="{00000000-0005-0000-0000-000008080000}"/>
    <cellStyle name="Обычный 61 4" xfId="2057" xr:uid="{00000000-0005-0000-0000-000009080000}"/>
    <cellStyle name="Обычный 61 5" xfId="2058" xr:uid="{00000000-0005-0000-0000-00000A080000}"/>
    <cellStyle name="Обычный 61 6" xfId="2059" xr:uid="{00000000-0005-0000-0000-00000B080000}"/>
    <cellStyle name="Обычный 61 7" xfId="2060" xr:uid="{00000000-0005-0000-0000-00000C080000}"/>
    <cellStyle name="Обычный 61 8" xfId="2061" xr:uid="{00000000-0005-0000-0000-00000D080000}"/>
    <cellStyle name="Обычный 61 9" xfId="2062" xr:uid="{00000000-0005-0000-0000-00000E080000}"/>
    <cellStyle name="Обычный 62 10" xfId="2063" xr:uid="{00000000-0005-0000-0000-00000F080000}"/>
    <cellStyle name="Обычный 62 11" xfId="2064" xr:uid="{00000000-0005-0000-0000-000010080000}"/>
    <cellStyle name="Обычный 62 12" xfId="2065" xr:uid="{00000000-0005-0000-0000-000011080000}"/>
    <cellStyle name="Обычный 62 13" xfId="2066" xr:uid="{00000000-0005-0000-0000-000012080000}"/>
    <cellStyle name="Обычный 62 14" xfId="2067" xr:uid="{00000000-0005-0000-0000-000013080000}"/>
    <cellStyle name="Обычный 62 15" xfId="2068" xr:uid="{00000000-0005-0000-0000-000014080000}"/>
    <cellStyle name="Обычный 62 16" xfId="2069" xr:uid="{00000000-0005-0000-0000-000015080000}"/>
    <cellStyle name="Обычный 62 17" xfId="2070" xr:uid="{00000000-0005-0000-0000-000016080000}"/>
    <cellStyle name="Обычный 62 18" xfId="2071" xr:uid="{00000000-0005-0000-0000-000017080000}"/>
    <cellStyle name="Обычный 62 19" xfId="2072" xr:uid="{00000000-0005-0000-0000-000018080000}"/>
    <cellStyle name="Обычный 62 2" xfId="2073" xr:uid="{00000000-0005-0000-0000-000019080000}"/>
    <cellStyle name="Обычный 62 20" xfId="2074" xr:uid="{00000000-0005-0000-0000-00001A080000}"/>
    <cellStyle name="Обычный 62 21" xfId="2075" xr:uid="{00000000-0005-0000-0000-00001B080000}"/>
    <cellStyle name="Обычный 62 22" xfId="2076" xr:uid="{00000000-0005-0000-0000-00001C080000}"/>
    <cellStyle name="Обычный 62 3" xfId="2077" xr:uid="{00000000-0005-0000-0000-00001D080000}"/>
    <cellStyle name="Обычный 62 4" xfId="2078" xr:uid="{00000000-0005-0000-0000-00001E080000}"/>
    <cellStyle name="Обычный 62 5" xfId="2079" xr:uid="{00000000-0005-0000-0000-00001F080000}"/>
    <cellStyle name="Обычный 62 6" xfId="2080" xr:uid="{00000000-0005-0000-0000-000020080000}"/>
    <cellStyle name="Обычный 62 7" xfId="2081" xr:uid="{00000000-0005-0000-0000-000021080000}"/>
    <cellStyle name="Обычный 62 8" xfId="2082" xr:uid="{00000000-0005-0000-0000-000022080000}"/>
    <cellStyle name="Обычный 62 9" xfId="2083" xr:uid="{00000000-0005-0000-0000-000023080000}"/>
    <cellStyle name="Обычный 63 10" xfId="2084" xr:uid="{00000000-0005-0000-0000-000024080000}"/>
    <cellStyle name="Обычный 63 11" xfId="2085" xr:uid="{00000000-0005-0000-0000-000025080000}"/>
    <cellStyle name="Обычный 63 12" xfId="2086" xr:uid="{00000000-0005-0000-0000-000026080000}"/>
    <cellStyle name="Обычный 63 13" xfId="2087" xr:uid="{00000000-0005-0000-0000-000027080000}"/>
    <cellStyle name="Обычный 63 14" xfId="2088" xr:uid="{00000000-0005-0000-0000-000028080000}"/>
    <cellStyle name="Обычный 63 15" xfId="2089" xr:uid="{00000000-0005-0000-0000-000029080000}"/>
    <cellStyle name="Обычный 63 16" xfId="2090" xr:uid="{00000000-0005-0000-0000-00002A080000}"/>
    <cellStyle name="Обычный 63 17" xfId="2091" xr:uid="{00000000-0005-0000-0000-00002B080000}"/>
    <cellStyle name="Обычный 63 18" xfId="2092" xr:uid="{00000000-0005-0000-0000-00002C080000}"/>
    <cellStyle name="Обычный 63 19" xfId="2093" xr:uid="{00000000-0005-0000-0000-00002D080000}"/>
    <cellStyle name="Обычный 63 2" xfId="2094" xr:uid="{00000000-0005-0000-0000-00002E080000}"/>
    <cellStyle name="Обычный 63 20" xfId="2095" xr:uid="{00000000-0005-0000-0000-00002F080000}"/>
    <cellStyle name="Обычный 63 21" xfId="2096" xr:uid="{00000000-0005-0000-0000-000030080000}"/>
    <cellStyle name="Обычный 63 22" xfId="2097" xr:uid="{00000000-0005-0000-0000-000031080000}"/>
    <cellStyle name="Обычный 63 23" xfId="2098" xr:uid="{00000000-0005-0000-0000-000032080000}"/>
    <cellStyle name="Обычный 63 24" xfId="2099" xr:uid="{00000000-0005-0000-0000-000033080000}"/>
    <cellStyle name="Обычный 63 3" xfId="2100" xr:uid="{00000000-0005-0000-0000-000034080000}"/>
    <cellStyle name="Обычный 63 4" xfId="2101" xr:uid="{00000000-0005-0000-0000-000035080000}"/>
    <cellStyle name="Обычный 63 5" xfId="2102" xr:uid="{00000000-0005-0000-0000-000036080000}"/>
    <cellStyle name="Обычный 63 6" xfId="2103" xr:uid="{00000000-0005-0000-0000-000037080000}"/>
    <cellStyle name="Обычный 63 7" xfId="2104" xr:uid="{00000000-0005-0000-0000-000038080000}"/>
    <cellStyle name="Обычный 63 8" xfId="2105" xr:uid="{00000000-0005-0000-0000-000039080000}"/>
    <cellStyle name="Обычный 63 9" xfId="2106" xr:uid="{00000000-0005-0000-0000-00003A080000}"/>
    <cellStyle name="Обычный 64 10" xfId="2107" xr:uid="{00000000-0005-0000-0000-00003B080000}"/>
    <cellStyle name="Обычный 64 11" xfId="2108" xr:uid="{00000000-0005-0000-0000-00003C080000}"/>
    <cellStyle name="Обычный 64 12" xfId="2109" xr:uid="{00000000-0005-0000-0000-00003D080000}"/>
    <cellStyle name="Обычный 64 13" xfId="2110" xr:uid="{00000000-0005-0000-0000-00003E080000}"/>
    <cellStyle name="Обычный 64 2" xfId="2111" xr:uid="{00000000-0005-0000-0000-00003F080000}"/>
    <cellStyle name="Обычный 64 3" xfId="2112" xr:uid="{00000000-0005-0000-0000-000040080000}"/>
    <cellStyle name="Обычный 64 4" xfId="2113" xr:uid="{00000000-0005-0000-0000-000041080000}"/>
    <cellStyle name="Обычный 64 5" xfId="2114" xr:uid="{00000000-0005-0000-0000-000042080000}"/>
    <cellStyle name="Обычный 64 6" xfId="2115" xr:uid="{00000000-0005-0000-0000-000043080000}"/>
    <cellStyle name="Обычный 64 7" xfId="2116" xr:uid="{00000000-0005-0000-0000-000044080000}"/>
    <cellStyle name="Обычный 64 8" xfId="2117" xr:uid="{00000000-0005-0000-0000-000045080000}"/>
    <cellStyle name="Обычный 64 9" xfId="2118" xr:uid="{00000000-0005-0000-0000-000046080000}"/>
    <cellStyle name="Обычный 65 10" xfId="2119" xr:uid="{00000000-0005-0000-0000-000047080000}"/>
    <cellStyle name="Обычный 65 11" xfId="2120" xr:uid="{00000000-0005-0000-0000-000048080000}"/>
    <cellStyle name="Обычный 65 12" xfId="2121" xr:uid="{00000000-0005-0000-0000-000049080000}"/>
    <cellStyle name="Обычный 65 13" xfId="2122" xr:uid="{00000000-0005-0000-0000-00004A080000}"/>
    <cellStyle name="Обычный 65 14" xfId="2123" xr:uid="{00000000-0005-0000-0000-00004B080000}"/>
    <cellStyle name="Обычный 65 15" xfId="2124" xr:uid="{00000000-0005-0000-0000-00004C080000}"/>
    <cellStyle name="Обычный 65 16" xfId="2125" xr:uid="{00000000-0005-0000-0000-00004D080000}"/>
    <cellStyle name="Обычный 65 17" xfId="2126" xr:uid="{00000000-0005-0000-0000-00004E080000}"/>
    <cellStyle name="Обычный 65 18" xfId="2127" xr:uid="{00000000-0005-0000-0000-00004F080000}"/>
    <cellStyle name="Обычный 65 19" xfId="2128" xr:uid="{00000000-0005-0000-0000-000050080000}"/>
    <cellStyle name="Обычный 65 2" xfId="2129" xr:uid="{00000000-0005-0000-0000-000051080000}"/>
    <cellStyle name="Обычный 65 20" xfId="2130" xr:uid="{00000000-0005-0000-0000-000052080000}"/>
    <cellStyle name="Обычный 65 21" xfId="2131" xr:uid="{00000000-0005-0000-0000-000053080000}"/>
    <cellStyle name="Обычный 65 3" xfId="2132" xr:uid="{00000000-0005-0000-0000-000054080000}"/>
    <cellStyle name="Обычный 65 4" xfId="2133" xr:uid="{00000000-0005-0000-0000-000055080000}"/>
    <cellStyle name="Обычный 65 5" xfId="2134" xr:uid="{00000000-0005-0000-0000-000056080000}"/>
    <cellStyle name="Обычный 65 6" xfId="2135" xr:uid="{00000000-0005-0000-0000-000057080000}"/>
    <cellStyle name="Обычный 65 7" xfId="2136" xr:uid="{00000000-0005-0000-0000-000058080000}"/>
    <cellStyle name="Обычный 65 8" xfId="2137" xr:uid="{00000000-0005-0000-0000-000059080000}"/>
    <cellStyle name="Обычный 65 9" xfId="2138" xr:uid="{00000000-0005-0000-0000-00005A080000}"/>
    <cellStyle name="Обычный 66 2" xfId="2139" xr:uid="{00000000-0005-0000-0000-00005B080000}"/>
    <cellStyle name="Обычный 66 3" xfId="2140" xr:uid="{00000000-0005-0000-0000-00005C080000}"/>
    <cellStyle name="Обычный 67 10" xfId="2141" xr:uid="{00000000-0005-0000-0000-00005D080000}"/>
    <cellStyle name="Обычный 67 11" xfId="2142" xr:uid="{00000000-0005-0000-0000-00005E080000}"/>
    <cellStyle name="Обычный 67 12" xfId="2143" xr:uid="{00000000-0005-0000-0000-00005F080000}"/>
    <cellStyle name="Обычный 67 13" xfId="2144" xr:uid="{00000000-0005-0000-0000-000060080000}"/>
    <cellStyle name="Обычный 67 14" xfId="2145" xr:uid="{00000000-0005-0000-0000-000061080000}"/>
    <cellStyle name="Обычный 67 15" xfId="2146" xr:uid="{00000000-0005-0000-0000-000062080000}"/>
    <cellStyle name="Обычный 67 16" xfId="2147" xr:uid="{00000000-0005-0000-0000-000063080000}"/>
    <cellStyle name="Обычный 67 17" xfId="2148" xr:uid="{00000000-0005-0000-0000-000064080000}"/>
    <cellStyle name="Обычный 67 18" xfId="2149" xr:uid="{00000000-0005-0000-0000-000065080000}"/>
    <cellStyle name="Обычный 67 19" xfId="2150" xr:uid="{00000000-0005-0000-0000-000066080000}"/>
    <cellStyle name="Обычный 67 2" xfId="2151" xr:uid="{00000000-0005-0000-0000-000067080000}"/>
    <cellStyle name="Обычный 67 3" xfId="2152" xr:uid="{00000000-0005-0000-0000-000068080000}"/>
    <cellStyle name="Обычный 67 4" xfId="2153" xr:uid="{00000000-0005-0000-0000-000069080000}"/>
    <cellStyle name="Обычный 67 5" xfId="2154" xr:uid="{00000000-0005-0000-0000-00006A080000}"/>
    <cellStyle name="Обычный 67 6" xfId="2155" xr:uid="{00000000-0005-0000-0000-00006B080000}"/>
    <cellStyle name="Обычный 67 7" xfId="2156" xr:uid="{00000000-0005-0000-0000-00006C080000}"/>
    <cellStyle name="Обычный 67 8" xfId="2157" xr:uid="{00000000-0005-0000-0000-00006D080000}"/>
    <cellStyle name="Обычный 67 9" xfId="2158" xr:uid="{00000000-0005-0000-0000-00006E080000}"/>
    <cellStyle name="Обычный 68 2" xfId="2159" xr:uid="{00000000-0005-0000-0000-00006F080000}"/>
    <cellStyle name="Обычный 69 2" xfId="2160" xr:uid="{00000000-0005-0000-0000-000070080000}"/>
    <cellStyle name="Обычный 69 3" xfId="2161" xr:uid="{00000000-0005-0000-0000-000071080000}"/>
    <cellStyle name="Обычный 69 4" xfId="2162" xr:uid="{00000000-0005-0000-0000-000072080000}"/>
    <cellStyle name="Обычный 69 5" xfId="2163" xr:uid="{00000000-0005-0000-0000-000073080000}"/>
    <cellStyle name="Обычный 7" xfId="2164" xr:uid="{00000000-0005-0000-0000-000074080000}"/>
    <cellStyle name="Обычный 70 10" xfId="2165" xr:uid="{00000000-0005-0000-0000-000075080000}"/>
    <cellStyle name="Обычный 70 11" xfId="2166" xr:uid="{00000000-0005-0000-0000-000076080000}"/>
    <cellStyle name="Обычный 70 12" xfId="2167" xr:uid="{00000000-0005-0000-0000-000077080000}"/>
    <cellStyle name="Обычный 70 13" xfId="2168" xr:uid="{00000000-0005-0000-0000-000078080000}"/>
    <cellStyle name="Обычный 70 2" xfId="2169" xr:uid="{00000000-0005-0000-0000-000079080000}"/>
    <cellStyle name="Обычный 70 3" xfId="2170" xr:uid="{00000000-0005-0000-0000-00007A080000}"/>
    <cellStyle name="Обычный 70 4" xfId="2171" xr:uid="{00000000-0005-0000-0000-00007B080000}"/>
    <cellStyle name="Обычный 70 5" xfId="2172" xr:uid="{00000000-0005-0000-0000-00007C080000}"/>
    <cellStyle name="Обычный 70 6" xfId="2173" xr:uid="{00000000-0005-0000-0000-00007D080000}"/>
    <cellStyle name="Обычный 70 7" xfId="2174" xr:uid="{00000000-0005-0000-0000-00007E080000}"/>
    <cellStyle name="Обычный 70 8" xfId="2175" xr:uid="{00000000-0005-0000-0000-00007F080000}"/>
    <cellStyle name="Обычный 70 9" xfId="2176" xr:uid="{00000000-0005-0000-0000-000080080000}"/>
    <cellStyle name="Обычный 71 2" xfId="2177" xr:uid="{00000000-0005-0000-0000-000081080000}"/>
    <cellStyle name="Обычный 71 3" xfId="2178" xr:uid="{00000000-0005-0000-0000-000082080000}"/>
    <cellStyle name="Обычный 71 4" xfId="2179" xr:uid="{00000000-0005-0000-0000-000083080000}"/>
    <cellStyle name="Обычный 71 5" xfId="2180" xr:uid="{00000000-0005-0000-0000-000084080000}"/>
    <cellStyle name="Обычный 71 6" xfId="2181" xr:uid="{00000000-0005-0000-0000-000085080000}"/>
    <cellStyle name="Обычный 72 10" xfId="2182" xr:uid="{00000000-0005-0000-0000-000086080000}"/>
    <cellStyle name="Обычный 72 11" xfId="2183" xr:uid="{00000000-0005-0000-0000-000087080000}"/>
    <cellStyle name="Обычный 72 12" xfId="2184" xr:uid="{00000000-0005-0000-0000-000088080000}"/>
    <cellStyle name="Обычный 72 13" xfId="2185" xr:uid="{00000000-0005-0000-0000-000089080000}"/>
    <cellStyle name="Обычный 72 14" xfId="2186" xr:uid="{00000000-0005-0000-0000-00008A080000}"/>
    <cellStyle name="Обычный 72 15" xfId="2187" xr:uid="{00000000-0005-0000-0000-00008B080000}"/>
    <cellStyle name="Обычный 72 16" xfId="2188" xr:uid="{00000000-0005-0000-0000-00008C080000}"/>
    <cellStyle name="Обычный 72 17" xfId="2189" xr:uid="{00000000-0005-0000-0000-00008D080000}"/>
    <cellStyle name="Обычный 72 2" xfId="2190" xr:uid="{00000000-0005-0000-0000-00008E080000}"/>
    <cellStyle name="Обычный 72 3" xfId="2191" xr:uid="{00000000-0005-0000-0000-00008F080000}"/>
    <cellStyle name="Обычный 72 4" xfId="2192" xr:uid="{00000000-0005-0000-0000-000090080000}"/>
    <cellStyle name="Обычный 72 5" xfId="2193" xr:uid="{00000000-0005-0000-0000-000091080000}"/>
    <cellStyle name="Обычный 72 6" xfId="2194" xr:uid="{00000000-0005-0000-0000-000092080000}"/>
    <cellStyle name="Обычный 72 7" xfId="2195" xr:uid="{00000000-0005-0000-0000-000093080000}"/>
    <cellStyle name="Обычный 72 8" xfId="2196" xr:uid="{00000000-0005-0000-0000-000094080000}"/>
    <cellStyle name="Обычный 72 9" xfId="2197" xr:uid="{00000000-0005-0000-0000-000095080000}"/>
    <cellStyle name="Обычный 73 10" xfId="2198" xr:uid="{00000000-0005-0000-0000-000096080000}"/>
    <cellStyle name="Обычный 73 11" xfId="2199" xr:uid="{00000000-0005-0000-0000-000097080000}"/>
    <cellStyle name="Обычный 73 2" xfId="2200" xr:uid="{00000000-0005-0000-0000-000098080000}"/>
    <cellStyle name="Обычный 73 3" xfId="2201" xr:uid="{00000000-0005-0000-0000-000099080000}"/>
    <cellStyle name="Обычный 73 4" xfId="2202" xr:uid="{00000000-0005-0000-0000-00009A080000}"/>
    <cellStyle name="Обычный 73 5" xfId="2203" xr:uid="{00000000-0005-0000-0000-00009B080000}"/>
    <cellStyle name="Обычный 73 6" xfId="2204" xr:uid="{00000000-0005-0000-0000-00009C080000}"/>
    <cellStyle name="Обычный 73 7" xfId="2205" xr:uid="{00000000-0005-0000-0000-00009D080000}"/>
    <cellStyle name="Обычный 73 8" xfId="2206" xr:uid="{00000000-0005-0000-0000-00009E080000}"/>
    <cellStyle name="Обычный 73 9" xfId="2207" xr:uid="{00000000-0005-0000-0000-00009F080000}"/>
    <cellStyle name="Обычный 74 10" xfId="2208" xr:uid="{00000000-0005-0000-0000-0000A0080000}"/>
    <cellStyle name="Обычный 74 11" xfId="2209" xr:uid="{00000000-0005-0000-0000-0000A1080000}"/>
    <cellStyle name="Обычный 74 12" xfId="2210" xr:uid="{00000000-0005-0000-0000-0000A2080000}"/>
    <cellStyle name="Обычный 74 13" xfId="2211" xr:uid="{00000000-0005-0000-0000-0000A3080000}"/>
    <cellStyle name="Обычный 74 2" xfId="2212" xr:uid="{00000000-0005-0000-0000-0000A4080000}"/>
    <cellStyle name="Обычный 74 3" xfId="2213" xr:uid="{00000000-0005-0000-0000-0000A5080000}"/>
    <cellStyle name="Обычный 74 4" xfId="2214" xr:uid="{00000000-0005-0000-0000-0000A6080000}"/>
    <cellStyle name="Обычный 74 5" xfId="2215" xr:uid="{00000000-0005-0000-0000-0000A7080000}"/>
    <cellStyle name="Обычный 74 6" xfId="2216" xr:uid="{00000000-0005-0000-0000-0000A8080000}"/>
    <cellStyle name="Обычный 74 7" xfId="2217" xr:uid="{00000000-0005-0000-0000-0000A9080000}"/>
    <cellStyle name="Обычный 74 8" xfId="2218" xr:uid="{00000000-0005-0000-0000-0000AA080000}"/>
    <cellStyle name="Обычный 74 9" xfId="2219" xr:uid="{00000000-0005-0000-0000-0000AB080000}"/>
    <cellStyle name="Обычный 75 10" xfId="2220" xr:uid="{00000000-0005-0000-0000-0000AC080000}"/>
    <cellStyle name="Обычный 75 2" xfId="2221" xr:uid="{00000000-0005-0000-0000-0000AD080000}"/>
    <cellStyle name="Обычный 75 3" xfId="2222" xr:uid="{00000000-0005-0000-0000-0000AE080000}"/>
    <cellStyle name="Обычный 75 4" xfId="2223" xr:uid="{00000000-0005-0000-0000-0000AF080000}"/>
    <cellStyle name="Обычный 75 5" xfId="2224" xr:uid="{00000000-0005-0000-0000-0000B0080000}"/>
    <cellStyle name="Обычный 75 6" xfId="2225" xr:uid="{00000000-0005-0000-0000-0000B1080000}"/>
    <cellStyle name="Обычный 75 7" xfId="2226" xr:uid="{00000000-0005-0000-0000-0000B2080000}"/>
    <cellStyle name="Обычный 75 8" xfId="2227" xr:uid="{00000000-0005-0000-0000-0000B3080000}"/>
    <cellStyle name="Обычный 75 9" xfId="2228" xr:uid="{00000000-0005-0000-0000-0000B4080000}"/>
    <cellStyle name="Обычный 76 10" xfId="2229" xr:uid="{00000000-0005-0000-0000-0000B5080000}"/>
    <cellStyle name="Обычный 76 2" xfId="2230" xr:uid="{00000000-0005-0000-0000-0000B6080000}"/>
    <cellStyle name="Обычный 76 3" xfId="2231" xr:uid="{00000000-0005-0000-0000-0000B7080000}"/>
    <cellStyle name="Обычный 76 4" xfId="2232" xr:uid="{00000000-0005-0000-0000-0000B8080000}"/>
    <cellStyle name="Обычный 76 5" xfId="2233" xr:uid="{00000000-0005-0000-0000-0000B9080000}"/>
    <cellStyle name="Обычный 76 6" xfId="2234" xr:uid="{00000000-0005-0000-0000-0000BA080000}"/>
    <cellStyle name="Обычный 76 7" xfId="2235" xr:uid="{00000000-0005-0000-0000-0000BB080000}"/>
    <cellStyle name="Обычный 76 8" xfId="2236" xr:uid="{00000000-0005-0000-0000-0000BC080000}"/>
    <cellStyle name="Обычный 76 9" xfId="2237" xr:uid="{00000000-0005-0000-0000-0000BD080000}"/>
    <cellStyle name="Обычный 77 2" xfId="2238" xr:uid="{00000000-0005-0000-0000-0000BE080000}"/>
    <cellStyle name="Обычный 77 3" xfId="2239" xr:uid="{00000000-0005-0000-0000-0000BF080000}"/>
    <cellStyle name="Обычный 77 4" xfId="2240" xr:uid="{00000000-0005-0000-0000-0000C0080000}"/>
    <cellStyle name="Обычный 77 5" xfId="2241" xr:uid="{00000000-0005-0000-0000-0000C1080000}"/>
    <cellStyle name="Обычный 77 6" xfId="2242" xr:uid="{00000000-0005-0000-0000-0000C2080000}"/>
    <cellStyle name="Обычный 77 7" xfId="2243" xr:uid="{00000000-0005-0000-0000-0000C3080000}"/>
    <cellStyle name="Обычный 77 8" xfId="2244" xr:uid="{00000000-0005-0000-0000-0000C4080000}"/>
    <cellStyle name="Обычный 77 9" xfId="2245" xr:uid="{00000000-0005-0000-0000-0000C5080000}"/>
    <cellStyle name="Обычный 78 2" xfId="2246" xr:uid="{00000000-0005-0000-0000-0000C6080000}"/>
    <cellStyle name="Обычный 78 3" xfId="2247" xr:uid="{00000000-0005-0000-0000-0000C7080000}"/>
    <cellStyle name="Обычный 78 4" xfId="2248" xr:uid="{00000000-0005-0000-0000-0000C8080000}"/>
    <cellStyle name="Обычный 79 2" xfId="2249" xr:uid="{00000000-0005-0000-0000-0000C9080000}"/>
    <cellStyle name="Обычный 79 3" xfId="2250" xr:uid="{00000000-0005-0000-0000-0000CA080000}"/>
    <cellStyle name="Обычный 79 4" xfId="2251" xr:uid="{00000000-0005-0000-0000-0000CB080000}"/>
    <cellStyle name="Обычный 79 5" xfId="2252" xr:uid="{00000000-0005-0000-0000-0000CC080000}"/>
    <cellStyle name="Обычный 79 6" xfId="2253" xr:uid="{00000000-0005-0000-0000-0000CD080000}"/>
    <cellStyle name="Обычный 79 7" xfId="2254" xr:uid="{00000000-0005-0000-0000-0000CE080000}"/>
    <cellStyle name="Обычный 79 8" xfId="2255" xr:uid="{00000000-0005-0000-0000-0000CF080000}"/>
    <cellStyle name="Обычный 8" xfId="2256" xr:uid="{00000000-0005-0000-0000-0000D0080000}"/>
    <cellStyle name="Обычный 80 2" xfId="2257" xr:uid="{00000000-0005-0000-0000-0000D1080000}"/>
    <cellStyle name="Обычный 80 3" xfId="2258" xr:uid="{00000000-0005-0000-0000-0000D2080000}"/>
    <cellStyle name="Обычный 80 4" xfId="2259" xr:uid="{00000000-0005-0000-0000-0000D3080000}"/>
    <cellStyle name="Обычный 80 5" xfId="2260" xr:uid="{00000000-0005-0000-0000-0000D4080000}"/>
    <cellStyle name="Обычный 80 6" xfId="2261" xr:uid="{00000000-0005-0000-0000-0000D5080000}"/>
    <cellStyle name="Обычный 80 7" xfId="2262" xr:uid="{00000000-0005-0000-0000-0000D6080000}"/>
    <cellStyle name="Обычный 81 2" xfId="2263" xr:uid="{00000000-0005-0000-0000-0000D7080000}"/>
    <cellStyle name="Обычный 81 3" xfId="2264" xr:uid="{00000000-0005-0000-0000-0000D8080000}"/>
    <cellStyle name="Обычный 81 4" xfId="2265" xr:uid="{00000000-0005-0000-0000-0000D9080000}"/>
    <cellStyle name="Обычный 81 5" xfId="2266" xr:uid="{00000000-0005-0000-0000-0000DA080000}"/>
    <cellStyle name="Обычный 81 6" xfId="2267" xr:uid="{00000000-0005-0000-0000-0000DB080000}"/>
    <cellStyle name="Обычный 81 7" xfId="2268" xr:uid="{00000000-0005-0000-0000-0000DC080000}"/>
    <cellStyle name="Обычный 82 10" xfId="2269" xr:uid="{00000000-0005-0000-0000-0000DD080000}"/>
    <cellStyle name="Обычный 82 11" xfId="2270" xr:uid="{00000000-0005-0000-0000-0000DE080000}"/>
    <cellStyle name="Обычный 82 12" xfId="2271" xr:uid="{00000000-0005-0000-0000-0000DF080000}"/>
    <cellStyle name="Обычный 82 2" xfId="2272" xr:uid="{00000000-0005-0000-0000-0000E0080000}"/>
    <cellStyle name="Обычный 82 3" xfId="2273" xr:uid="{00000000-0005-0000-0000-0000E1080000}"/>
    <cellStyle name="Обычный 82 4" xfId="2274" xr:uid="{00000000-0005-0000-0000-0000E2080000}"/>
    <cellStyle name="Обычный 82 5" xfId="2275" xr:uid="{00000000-0005-0000-0000-0000E3080000}"/>
    <cellStyle name="Обычный 82 6" xfId="2276" xr:uid="{00000000-0005-0000-0000-0000E4080000}"/>
    <cellStyle name="Обычный 82 7" xfId="2277" xr:uid="{00000000-0005-0000-0000-0000E5080000}"/>
    <cellStyle name="Обычный 82 8" xfId="2278" xr:uid="{00000000-0005-0000-0000-0000E6080000}"/>
    <cellStyle name="Обычный 82 9" xfId="2279" xr:uid="{00000000-0005-0000-0000-0000E7080000}"/>
    <cellStyle name="Обычный 83" xfId="2280" xr:uid="{00000000-0005-0000-0000-0000E8080000}"/>
    <cellStyle name="Обычный 83 2" xfId="2281" xr:uid="{00000000-0005-0000-0000-0000E9080000}"/>
    <cellStyle name="Обычный 83 3" xfId="2282" xr:uid="{00000000-0005-0000-0000-0000EA080000}"/>
    <cellStyle name="Обычный 83 4" xfId="2283" xr:uid="{00000000-0005-0000-0000-0000EB080000}"/>
    <cellStyle name="Обычный 83 5" xfId="2284" xr:uid="{00000000-0005-0000-0000-0000EC080000}"/>
    <cellStyle name="Обычный 84" xfId="2285" xr:uid="{00000000-0005-0000-0000-0000ED080000}"/>
    <cellStyle name="Обычный 84 2" xfId="2286" xr:uid="{00000000-0005-0000-0000-0000EE080000}"/>
    <cellStyle name="Обычный 84 3" xfId="2287" xr:uid="{00000000-0005-0000-0000-0000EF080000}"/>
    <cellStyle name="Обычный 84 4" xfId="2288" xr:uid="{00000000-0005-0000-0000-0000F0080000}"/>
    <cellStyle name="Обычный 85" xfId="2289" xr:uid="{00000000-0005-0000-0000-0000F1080000}"/>
    <cellStyle name="Обычный 85 2" xfId="2290" xr:uid="{00000000-0005-0000-0000-0000F2080000}"/>
    <cellStyle name="Обычный 85 3" xfId="2291" xr:uid="{00000000-0005-0000-0000-0000F3080000}"/>
    <cellStyle name="Обычный 86" xfId="2292" xr:uid="{00000000-0005-0000-0000-0000F4080000}"/>
    <cellStyle name="Обычный 86 2" xfId="2293" xr:uid="{00000000-0005-0000-0000-0000F5080000}"/>
    <cellStyle name="Обычный 87 2" xfId="2294" xr:uid="{00000000-0005-0000-0000-0000F6080000}"/>
    <cellStyle name="Обычный 87 3" xfId="2295" xr:uid="{00000000-0005-0000-0000-0000F7080000}"/>
    <cellStyle name="Обычный 87 4" xfId="2296" xr:uid="{00000000-0005-0000-0000-0000F8080000}"/>
    <cellStyle name="Обычный 87 5" xfId="2297" xr:uid="{00000000-0005-0000-0000-0000F9080000}"/>
    <cellStyle name="Обычный 88 2" xfId="2298" xr:uid="{00000000-0005-0000-0000-0000FA080000}"/>
    <cellStyle name="Обычный 88 3" xfId="2299" xr:uid="{00000000-0005-0000-0000-0000FB080000}"/>
    <cellStyle name="Обычный 88 4" xfId="2300" xr:uid="{00000000-0005-0000-0000-0000FC080000}"/>
    <cellStyle name="Обычный 88 5" xfId="2301" xr:uid="{00000000-0005-0000-0000-0000FD080000}"/>
    <cellStyle name="Обычный 88 6" xfId="2302" xr:uid="{00000000-0005-0000-0000-0000FE080000}"/>
    <cellStyle name="Обычный 89 2" xfId="2303" xr:uid="{00000000-0005-0000-0000-0000FF080000}"/>
    <cellStyle name="Обычный 89 3" xfId="2304" xr:uid="{00000000-0005-0000-0000-000000090000}"/>
    <cellStyle name="Обычный 89 4" xfId="2305" xr:uid="{00000000-0005-0000-0000-000001090000}"/>
    <cellStyle name="Обычный 89 5" xfId="2306" xr:uid="{00000000-0005-0000-0000-000002090000}"/>
    <cellStyle name="Обычный 89 6" xfId="2307" xr:uid="{00000000-0005-0000-0000-000003090000}"/>
    <cellStyle name="Обычный 9" xfId="2308" xr:uid="{00000000-0005-0000-0000-000004090000}"/>
    <cellStyle name="Обычный 90 2" xfId="2309" xr:uid="{00000000-0005-0000-0000-000005090000}"/>
    <cellStyle name="Обычный 90 3" xfId="2310" xr:uid="{00000000-0005-0000-0000-000006090000}"/>
    <cellStyle name="Обычный 90 4" xfId="2311" xr:uid="{00000000-0005-0000-0000-000007090000}"/>
    <cellStyle name="Обычный 90 5" xfId="2312" xr:uid="{00000000-0005-0000-0000-000008090000}"/>
    <cellStyle name="Обычный 90 6" xfId="2313" xr:uid="{00000000-0005-0000-0000-000009090000}"/>
    <cellStyle name="Обычный 91 2" xfId="2314" xr:uid="{00000000-0005-0000-0000-00000A090000}"/>
    <cellStyle name="Обычный 91 3" xfId="2315" xr:uid="{00000000-0005-0000-0000-00000B090000}"/>
    <cellStyle name="Обычный 91 4" xfId="2316" xr:uid="{00000000-0005-0000-0000-00000C090000}"/>
    <cellStyle name="Обычный 91 5" xfId="2317" xr:uid="{00000000-0005-0000-0000-00000D090000}"/>
    <cellStyle name="Обычный 91 6" xfId="2318" xr:uid="{00000000-0005-0000-0000-00000E090000}"/>
    <cellStyle name="Обычный 91 7" xfId="2319" xr:uid="{00000000-0005-0000-0000-00000F090000}"/>
    <cellStyle name="Обычный 91 8" xfId="2320" xr:uid="{00000000-0005-0000-0000-000010090000}"/>
    <cellStyle name="Обычный 91 9" xfId="2321" xr:uid="{00000000-0005-0000-0000-000011090000}"/>
    <cellStyle name="Обычный 92 2" xfId="2322" xr:uid="{00000000-0005-0000-0000-000012090000}"/>
    <cellStyle name="Обычный 92 3" xfId="2323" xr:uid="{00000000-0005-0000-0000-000013090000}"/>
    <cellStyle name="Обычный 92 4" xfId="2324" xr:uid="{00000000-0005-0000-0000-000014090000}"/>
    <cellStyle name="Обычный 92 5" xfId="2325" xr:uid="{00000000-0005-0000-0000-000015090000}"/>
    <cellStyle name="Обычный 92 6" xfId="2326" xr:uid="{00000000-0005-0000-0000-000016090000}"/>
    <cellStyle name="Обычный 92 7" xfId="2327" xr:uid="{00000000-0005-0000-0000-000017090000}"/>
    <cellStyle name="Обычный 92 8" xfId="2328" xr:uid="{00000000-0005-0000-0000-000018090000}"/>
    <cellStyle name="Обычный 92 9" xfId="2329" xr:uid="{00000000-0005-0000-0000-000019090000}"/>
    <cellStyle name="Обычный 93 2" xfId="2330" xr:uid="{00000000-0005-0000-0000-00001A090000}"/>
    <cellStyle name="Обычный 93 3" xfId="2331" xr:uid="{00000000-0005-0000-0000-00001B090000}"/>
    <cellStyle name="Обычный 93 4" xfId="2332" xr:uid="{00000000-0005-0000-0000-00001C090000}"/>
    <cellStyle name="Обычный 93 5" xfId="2333" xr:uid="{00000000-0005-0000-0000-00001D090000}"/>
    <cellStyle name="Обычный 93 6" xfId="2334" xr:uid="{00000000-0005-0000-0000-00001E090000}"/>
    <cellStyle name="Обычный 93 7" xfId="2335" xr:uid="{00000000-0005-0000-0000-00001F090000}"/>
    <cellStyle name="Обычный 94 2" xfId="2336" xr:uid="{00000000-0005-0000-0000-000020090000}"/>
    <cellStyle name="Обычный 94 3" xfId="2337" xr:uid="{00000000-0005-0000-0000-000021090000}"/>
    <cellStyle name="Обычный 94 4" xfId="2338" xr:uid="{00000000-0005-0000-0000-000022090000}"/>
    <cellStyle name="Обычный 94 5" xfId="2339" xr:uid="{00000000-0005-0000-0000-000023090000}"/>
    <cellStyle name="Обычный 94 6" xfId="2340" xr:uid="{00000000-0005-0000-0000-000024090000}"/>
    <cellStyle name="Обычный 94 7" xfId="2341" xr:uid="{00000000-0005-0000-0000-000025090000}"/>
    <cellStyle name="Обычный 95 2" xfId="2342" xr:uid="{00000000-0005-0000-0000-000026090000}"/>
    <cellStyle name="Обычный 95 3" xfId="2343" xr:uid="{00000000-0005-0000-0000-000027090000}"/>
    <cellStyle name="Обычный 95 4" xfId="2344" xr:uid="{00000000-0005-0000-0000-000028090000}"/>
    <cellStyle name="Обычный 95 5" xfId="2345" xr:uid="{00000000-0005-0000-0000-000029090000}"/>
    <cellStyle name="Обычный 95 6" xfId="2346" xr:uid="{00000000-0005-0000-0000-00002A090000}"/>
    <cellStyle name="Обычный 96 2" xfId="2347" xr:uid="{00000000-0005-0000-0000-00002B090000}"/>
    <cellStyle name="Обычный 96 3" xfId="2348" xr:uid="{00000000-0005-0000-0000-00002C090000}"/>
    <cellStyle name="Обычный 97 2" xfId="2349" xr:uid="{00000000-0005-0000-0000-00002D090000}"/>
    <cellStyle name="Обычный 97 3" xfId="2350" xr:uid="{00000000-0005-0000-0000-00002E090000}"/>
    <cellStyle name="Обычный 97 4" xfId="2351" xr:uid="{00000000-0005-0000-0000-00002F090000}"/>
    <cellStyle name="Обычный 98 2" xfId="2352" xr:uid="{00000000-0005-0000-0000-000030090000}"/>
    <cellStyle name="Обычный 98 3" xfId="2353" xr:uid="{00000000-0005-0000-0000-000031090000}"/>
    <cellStyle name="Обычный 99 2" xfId="2354" xr:uid="{00000000-0005-0000-0000-000032090000}"/>
    <cellStyle name="Обычный 99 3" xfId="2355" xr:uid="{00000000-0005-0000-0000-000033090000}"/>
    <cellStyle name="Параметр" xfId="2356" xr:uid="{00000000-0005-0000-0000-000034090000}"/>
    <cellStyle name="ПеременныеСметы" xfId="2357" xr:uid="{00000000-0005-0000-0000-000035090000}"/>
    <cellStyle name="Плохой" xfId="2358" builtinId="27" customBuiltin="1"/>
    <cellStyle name="Плохой 10" xfId="2359" xr:uid="{00000000-0005-0000-0000-000037090000}"/>
    <cellStyle name="Плохой 11" xfId="2360" xr:uid="{00000000-0005-0000-0000-000038090000}"/>
    <cellStyle name="Плохой 12" xfId="2361" xr:uid="{00000000-0005-0000-0000-000039090000}"/>
    <cellStyle name="Плохой 13" xfId="2362" xr:uid="{00000000-0005-0000-0000-00003A090000}"/>
    <cellStyle name="Плохой 14" xfId="2363" xr:uid="{00000000-0005-0000-0000-00003B090000}"/>
    <cellStyle name="Плохой 15" xfId="2364" xr:uid="{00000000-0005-0000-0000-00003C090000}"/>
    <cellStyle name="Плохой 16" xfId="2365" xr:uid="{00000000-0005-0000-0000-00003D090000}"/>
    <cellStyle name="Плохой 17" xfId="2366" xr:uid="{00000000-0005-0000-0000-00003E090000}"/>
    <cellStyle name="Плохой 18" xfId="2367" xr:uid="{00000000-0005-0000-0000-00003F090000}"/>
    <cellStyle name="Плохой 19" xfId="2368" xr:uid="{00000000-0005-0000-0000-000040090000}"/>
    <cellStyle name="Плохой 2" xfId="2369" xr:uid="{00000000-0005-0000-0000-000041090000}"/>
    <cellStyle name="Плохой 2 10" xfId="2370" xr:uid="{00000000-0005-0000-0000-000042090000}"/>
    <cellStyle name="Плохой 2 11" xfId="2371" xr:uid="{00000000-0005-0000-0000-000043090000}"/>
    <cellStyle name="Плохой 2 12" xfId="2372" xr:uid="{00000000-0005-0000-0000-000044090000}"/>
    <cellStyle name="Плохой 2 13" xfId="2373" xr:uid="{00000000-0005-0000-0000-000045090000}"/>
    <cellStyle name="Плохой 2 14" xfId="2374" xr:uid="{00000000-0005-0000-0000-000046090000}"/>
    <cellStyle name="Плохой 2 15" xfId="2375" xr:uid="{00000000-0005-0000-0000-000047090000}"/>
    <cellStyle name="Плохой 2 16" xfId="2376" xr:uid="{00000000-0005-0000-0000-000048090000}"/>
    <cellStyle name="Плохой 2 17" xfId="2377" xr:uid="{00000000-0005-0000-0000-000049090000}"/>
    <cellStyle name="Плохой 2 18" xfId="2378" xr:uid="{00000000-0005-0000-0000-00004A090000}"/>
    <cellStyle name="Плохой 2 19" xfId="2379" xr:uid="{00000000-0005-0000-0000-00004B090000}"/>
    <cellStyle name="Плохой 2 2" xfId="2380" xr:uid="{00000000-0005-0000-0000-00004C090000}"/>
    <cellStyle name="Плохой 2 20" xfId="2381" xr:uid="{00000000-0005-0000-0000-00004D090000}"/>
    <cellStyle name="Плохой 2 21" xfId="2382" xr:uid="{00000000-0005-0000-0000-00004E090000}"/>
    <cellStyle name="Плохой 2 22" xfId="2383" xr:uid="{00000000-0005-0000-0000-00004F090000}"/>
    <cellStyle name="Плохой 2 23" xfId="2384" xr:uid="{00000000-0005-0000-0000-000050090000}"/>
    <cellStyle name="Плохой 2 24" xfId="2385" xr:uid="{00000000-0005-0000-0000-000051090000}"/>
    <cellStyle name="Плохой 2 25" xfId="2386" xr:uid="{00000000-0005-0000-0000-000052090000}"/>
    <cellStyle name="Плохой 2 26" xfId="2387" xr:uid="{00000000-0005-0000-0000-000053090000}"/>
    <cellStyle name="Плохой 2 27" xfId="2388" xr:uid="{00000000-0005-0000-0000-000054090000}"/>
    <cellStyle name="Плохой 2 28" xfId="2389" xr:uid="{00000000-0005-0000-0000-000055090000}"/>
    <cellStyle name="Плохой 2 29" xfId="2390" xr:uid="{00000000-0005-0000-0000-000056090000}"/>
    <cellStyle name="Плохой 2 3" xfId="2391" xr:uid="{00000000-0005-0000-0000-000057090000}"/>
    <cellStyle name="Плохой 2 30" xfId="2392" xr:uid="{00000000-0005-0000-0000-000058090000}"/>
    <cellStyle name="Плохой 2 4" xfId="2393" xr:uid="{00000000-0005-0000-0000-000059090000}"/>
    <cellStyle name="Плохой 2 5" xfId="2394" xr:uid="{00000000-0005-0000-0000-00005A090000}"/>
    <cellStyle name="Плохой 2 6" xfId="2395" xr:uid="{00000000-0005-0000-0000-00005B090000}"/>
    <cellStyle name="Плохой 2 7" xfId="2396" xr:uid="{00000000-0005-0000-0000-00005C090000}"/>
    <cellStyle name="Плохой 2 8" xfId="2397" xr:uid="{00000000-0005-0000-0000-00005D090000}"/>
    <cellStyle name="Плохой 2 9" xfId="2398" xr:uid="{00000000-0005-0000-0000-00005E090000}"/>
    <cellStyle name="Плохой 20" xfId="2399" xr:uid="{00000000-0005-0000-0000-00005F090000}"/>
    <cellStyle name="Плохой 21" xfId="2400" xr:uid="{00000000-0005-0000-0000-000060090000}"/>
    <cellStyle name="Плохой 22" xfId="2401" xr:uid="{00000000-0005-0000-0000-000061090000}"/>
    <cellStyle name="Плохой 23" xfId="2402" xr:uid="{00000000-0005-0000-0000-000062090000}"/>
    <cellStyle name="Плохой 24" xfId="2403" xr:uid="{00000000-0005-0000-0000-000063090000}"/>
    <cellStyle name="Плохой 25" xfId="2404" xr:uid="{00000000-0005-0000-0000-000064090000}"/>
    <cellStyle name="Плохой 26" xfId="2405" xr:uid="{00000000-0005-0000-0000-000065090000}"/>
    <cellStyle name="Плохой 27" xfId="2406" xr:uid="{00000000-0005-0000-0000-000066090000}"/>
    <cellStyle name="Плохой 28" xfId="2407" xr:uid="{00000000-0005-0000-0000-000067090000}"/>
    <cellStyle name="Плохой 29" xfId="2408" xr:uid="{00000000-0005-0000-0000-000068090000}"/>
    <cellStyle name="Плохой 3" xfId="2409" xr:uid="{00000000-0005-0000-0000-000069090000}"/>
    <cellStyle name="Плохой 30" xfId="2410" xr:uid="{00000000-0005-0000-0000-00006A090000}"/>
    <cellStyle name="Плохой 31" xfId="2411" xr:uid="{00000000-0005-0000-0000-00006B090000}"/>
    <cellStyle name="Плохой 32" xfId="2412" xr:uid="{00000000-0005-0000-0000-00006C090000}"/>
    <cellStyle name="Плохой 33" xfId="2413" xr:uid="{00000000-0005-0000-0000-00006D090000}"/>
    <cellStyle name="Плохой 34" xfId="2414" xr:uid="{00000000-0005-0000-0000-00006E090000}"/>
    <cellStyle name="Плохой 35" xfId="2415" xr:uid="{00000000-0005-0000-0000-00006F090000}"/>
    <cellStyle name="Плохой 36" xfId="2416" xr:uid="{00000000-0005-0000-0000-000070090000}"/>
    <cellStyle name="Плохой 4" xfId="2417" xr:uid="{00000000-0005-0000-0000-000071090000}"/>
    <cellStyle name="Плохой 5" xfId="2418" xr:uid="{00000000-0005-0000-0000-000072090000}"/>
    <cellStyle name="Плохой 6" xfId="2419" xr:uid="{00000000-0005-0000-0000-000073090000}"/>
    <cellStyle name="Плохой 7" xfId="2420" xr:uid="{00000000-0005-0000-0000-000074090000}"/>
    <cellStyle name="Плохой 8" xfId="2421" xr:uid="{00000000-0005-0000-0000-000075090000}"/>
    <cellStyle name="Плохой 9" xfId="2422" xr:uid="{00000000-0005-0000-0000-000076090000}"/>
    <cellStyle name="Пояснение" xfId="2423" builtinId="53" customBuiltin="1"/>
    <cellStyle name="Пояснение 10" xfId="2424" xr:uid="{00000000-0005-0000-0000-000078090000}"/>
    <cellStyle name="Пояснение 11" xfId="2425" xr:uid="{00000000-0005-0000-0000-000079090000}"/>
    <cellStyle name="Пояснение 12" xfId="2426" xr:uid="{00000000-0005-0000-0000-00007A090000}"/>
    <cellStyle name="Пояснение 13" xfId="2427" xr:uid="{00000000-0005-0000-0000-00007B090000}"/>
    <cellStyle name="Пояснение 14" xfId="2428" xr:uid="{00000000-0005-0000-0000-00007C090000}"/>
    <cellStyle name="Пояснение 15" xfId="2429" xr:uid="{00000000-0005-0000-0000-00007D090000}"/>
    <cellStyle name="Пояснение 16" xfId="2430" xr:uid="{00000000-0005-0000-0000-00007E090000}"/>
    <cellStyle name="Пояснение 17" xfId="2431" xr:uid="{00000000-0005-0000-0000-00007F090000}"/>
    <cellStyle name="Пояснение 18" xfId="2432" xr:uid="{00000000-0005-0000-0000-000080090000}"/>
    <cellStyle name="Пояснение 19" xfId="2433" xr:uid="{00000000-0005-0000-0000-000081090000}"/>
    <cellStyle name="Пояснение 2" xfId="2434" xr:uid="{00000000-0005-0000-0000-000082090000}"/>
    <cellStyle name="Пояснение 2 10" xfId="2435" xr:uid="{00000000-0005-0000-0000-000083090000}"/>
    <cellStyle name="Пояснение 2 11" xfId="2436" xr:uid="{00000000-0005-0000-0000-000084090000}"/>
    <cellStyle name="Пояснение 2 12" xfId="2437" xr:uid="{00000000-0005-0000-0000-000085090000}"/>
    <cellStyle name="Пояснение 2 13" xfId="2438" xr:uid="{00000000-0005-0000-0000-000086090000}"/>
    <cellStyle name="Пояснение 2 14" xfId="2439" xr:uid="{00000000-0005-0000-0000-000087090000}"/>
    <cellStyle name="Пояснение 2 15" xfId="2440" xr:uid="{00000000-0005-0000-0000-000088090000}"/>
    <cellStyle name="Пояснение 2 16" xfId="2441" xr:uid="{00000000-0005-0000-0000-000089090000}"/>
    <cellStyle name="Пояснение 2 17" xfId="2442" xr:uid="{00000000-0005-0000-0000-00008A090000}"/>
    <cellStyle name="Пояснение 2 18" xfId="2443" xr:uid="{00000000-0005-0000-0000-00008B090000}"/>
    <cellStyle name="Пояснение 2 19" xfId="2444" xr:uid="{00000000-0005-0000-0000-00008C090000}"/>
    <cellStyle name="Пояснение 2 2" xfId="2445" xr:uid="{00000000-0005-0000-0000-00008D090000}"/>
    <cellStyle name="Пояснение 2 20" xfId="2446" xr:uid="{00000000-0005-0000-0000-00008E090000}"/>
    <cellStyle name="Пояснение 2 21" xfId="2447" xr:uid="{00000000-0005-0000-0000-00008F090000}"/>
    <cellStyle name="Пояснение 2 22" xfId="2448" xr:uid="{00000000-0005-0000-0000-000090090000}"/>
    <cellStyle name="Пояснение 2 23" xfId="2449" xr:uid="{00000000-0005-0000-0000-000091090000}"/>
    <cellStyle name="Пояснение 2 24" xfId="2450" xr:uid="{00000000-0005-0000-0000-000092090000}"/>
    <cellStyle name="Пояснение 2 25" xfId="2451" xr:uid="{00000000-0005-0000-0000-000093090000}"/>
    <cellStyle name="Пояснение 2 26" xfId="2452" xr:uid="{00000000-0005-0000-0000-000094090000}"/>
    <cellStyle name="Пояснение 2 27" xfId="2453" xr:uid="{00000000-0005-0000-0000-000095090000}"/>
    <cellStyle name="Пояснение 2 28" xfId="2454" xr:uid="{00000000-0005-0000-0000-000096090000}"/>
    <cellStyle name="Пояснение 2 29" xfId="2455" xr:uid="{00000000-0005-0000-0000-000097090000}"/>
    <cellStyle name="Пояснение 2 3" xfId="2456" xr:uid="{00000000-0005-0000-0000-000098090000}"/>
    <cellStyle name="Пояснение 2 30" xfId="2457" xr:uid="{00000000-0005-0000-0000-000099090000}"/>
    <cellStyle name="Пояснение 2 4" xfId="2458" xr:uid="{00000000-0005-0000-0000-00009A090000}"/>
    <cellStyle name="Пояснение 2 5" xfId="2459" xr:uid="{00000000-0005-0000-0000-00009B090000}"/>
    <cellStyle name="Пояснение 2 6" xfId="2460" xr:uid="{00000000-0005-0000-0000-00009C090000}"/>
    <cellStyle name="Пояснение 2 7" xfId="2461" xr:uid="{00000000-0005-0000-0000-00009D090000}"/>
    <cellStyle name="Пояснение 2 8" xfId="2462" xr:uid="{00000000-0005-0000-0000-00009E090000}"/>
    <cellStyle name="Пояснение 2 9" xfId="2463" xr:uid="{00000000-0005-0000-0000-00009F090000}"/>
    <cellStyle name="Пояснение 20" xfId="2464" xr:uid="{00000000-0005-0000-0000-0000A0090000}"/>
    <cellStyle name="Пояснение 21" xfId="2465" xr:uid="{00000000-0005-0000-0000-0000A1090000}"/>
    <cellStyle name="Пояснение 22" xfId="2466" xr:uid="{00000000-0005-0000-0000-0000A2090000}"/>
    <cellStyle name="Пояснение 23" xfId="2467" xr:uid="{00000000-0005-0000-0000-0000A3090000}"/>
    <cellStyle name="Пояснение 24" xfId="2468" xr:uid="{00000000-0005-0000-0000-0000A4090000}"/>
    <cellStyle name="Пояснение 25" xfId="2469" xr:uid="{00000000-0005-0000-0000-0000A5090000}"/>
    <cellStyle name="Пояснение 26" xfId="2470" xr:uid="{00000000-0005-0000-0000-0000A6090000}"/>
    <cellStyle name="Пояснение 27" xfId="2471" xr:uid="{00000000-0005-0000-0000-0000A7090000}"/>
    <cellStyle name="Пояснение 28" xfId="2472" xr:uid="{00000000-0005-0000-0000-0000A8090000}"/>
    <cellStyle name="Пояснение 29" xfId="2473" xr:uid="{00000000-0005-0000-0000-0000A9090000}"/>
    <cellStyle name="Пояснение 3" xfId="2474" xr:uid="{00000000-0005-0000-0000-0000AA090000}"/>
    <cellStyle name="Пояснение 30" xfId="2475" xr:uid="{00000000-0005-0000-0000-0000AB090000}"/>
    <cellStyle name="Пояснение 31" xfId="2476" xr:uid="{00000000-0005-0000-0000-0000AC090000}"/>
    <cellStyle name="Пояснение 32" xfId="2477" xr:uid="{00000000-0005-0000-0000-0000AD090000}"/>
    <cellStyle name="Пояснение 33" xfId="2478" xr:uid="{00000000-0005-0000-0000-0000AE090000}"/>
    <cellStyle name="Пояснение 34" xfId="2479" xr:uid="{00000000-0005-0000-0000-0000AF090000}"/>
    <cellStyle name="Пояснение 35" xfId="2480" xr:uid="{00000000-0005-0000-0000-0000B0090000}"/>
    <cellStyle name="Пояснение 36" xfId="2481" xr:uid="{00000000-0005-0000-0000-0000B1090000}"/>
    <cellStyle name="Пояснение 4" xfId="2482" xr:uid="{00000000-0005-0000-0000-0000B2090000}"/>
    <cellStyle name="Пояснение 5" xfId="2483" xr:uid="{00000000-0005-0000-0000-0000B3090000}"/>
    <cellStyle name="Пояснение 6" xfId="2484" xr:uid="{00000000-0005-0000-0000-0000B4090000}"/>
    <cellStyle name="Пояснение 7" xfId="2485" xr:uid="{00000000-0005-0000-0000-0000B5090000}"/>
    <cellStyle name="Пояснение 8" xfId="2486" xr:uid="{00000000-0005-0000-0000-0000B6090000}"/>
    <cellStyle name="Пояснение 9" xfId="2487" xr:uid="{00000000-0005-0000-0000-0000B7090000}"/>
    <cellStyle name="Примечание" xfId="2488" builtinId="10" customBuiltin="1"/>
    <cellStyle name="Примечание 10" xfId="2489" xr:uid="{00000000-0005-0000-0000-0000B9090000}"/>
    <cellStyle name="Примечание 11" xfId="2490" xr:uid="{00000000-0005-0000-0000-0000BA090000}"/>
    <cellStyle name="Примечание 12" xfId="2491" xr:uid="{00000000-0005-0000-0000-0000BB090000}"/>
    <cellStyle name="Примечание 13" xfId="2492" xr:uid="{00000000-0005-0000-0000-0000BC090000}"/>
    <cellStyle name="Примечание 14" xfId="2493" xr:uid="{00000000-0005-0000-0000-0000BD090000}"/>
    <cellStyle name="Примечание 15" xfId="2494" xr:uid="{00000000-0005-0000-0000-0000BE090000}"/>
    <cellStyle name="Примечание 16" xfId="2495" xr:uid="{00000000-0005-0000-0000-0000BF090000}"/>
    <cellStyle name="Примечание 17" xfId="2496" xr:uid="{00000000-0005-0000-0000-0000C0090000}"/>
    <cellStyle name="Примечание 18" xfId="2497" xr:uid="{00000000-0005-0000-0000-0000C1090000}"/>
    <cellStyle name="Примечание 19" xfId="2498" xr:uid="{00000000-0005-0000-0000-0000C2090000}"/>
    <cellStyle name="Примечание 2" xfId="2499" xr:uid="{00000000-0005-0000-0000-0000C3090000}"/>
    <cellStyle name="Примечание 2 10" xfId="2500" xr:uid="{00000000-0005-0000-0000-0000C4090000}"/>
    <cellStyle name="Примечание 2 11" xfId="2501" xr:uid="{00000000-0005-0000-0000-0000C5090000}"/>
    <cellStyle name="Примечание 2 12" xfId="2502" xr:uid="{00000000-0005-0000-0000-0000C6090000}"/>
    <cellStyle name="Примечание 2 13" xfId="2503" xr:uid="{00000000-0005-0000-0000-0000C7090000}"/>
    <cellStyle name="Примечание 2 14" xfId="2504" xr:uid="{00000000-0005-0000-0000-0000C8090000}"/>
    <cellStyle name="Примечание 2 15" xfId="2505" xr:uid="{00000000-0005-0000-0000-0000C9090000}"/>
    <cellStyle name="Примечание 2 16" xfId="2506" xr:uid="{00000000-0005-0000-0000-0000CA090000}"/>
    <cellStyle name="Примечание 2 17" xfId="2507" xr:uid="{00000000-0005-0000-0000-0000CB090000}"/>
    <cellStyle name="Примечание 2 18" xfId="2508" xr:uid="{00000000-0005-0000-0000-0000CC090000}"/>
    <cellStyle name="Примечание 2 19" xfId="2509" xr:uid="{00000000-0005-0000-0000-0000CD090000}"/>
    <cellStyle name="Примечание 2 2" xfId="2510" xr:uid="{00000000-0005-0000-0000-0000CE090000}"/>
    <cellStyle name="Примечание 2 20" xfId="2511" xr:uid="{00000000-0005-0000-0000-0000CF090000}"/>
    <cellStyle name="Примечание 2 21" xfId="2512" xr:uid="{00000000-0005-0000-0000-0000D0090000}"/>
    <cellStyle name="Примечание 2 22" xfId="2513" xr:uid="{00000000-0005-0000-0000-0000D1090000}"/>
    <cellStyle name="Примечание 2 23" xfId="2514" xr:uid="{00000000-0005-0000-0000-0000D2090000}"/>
    <cellStyle name="Примечание 2 24" xfId="2515" xr:uid="{00000000-0005-0000-0000-0000D3090000}"/>
    <cellStyle name="Примечание 2 25" xfId="2516" xr:uid="{00000000-0005-0000-0000-0000D4090000}"/>
    <cellStyle name="Примечание 2 26" xfId="2517" xr:uid="{00000000-0005-0000-0000-0000D5090000}"/>
    <cellStyle name="Примечание 2 27" xfId="2518" xr:uid="{00000000-0005-0000-0000-0000D6090000}"/>
    <cellStyle name="Примечание 2 28" xfId="2519" xr:uid="{00000000-0005-0000-0000-0000D7090000}"/>
    <cellStyle name="Примечание 2 29" xfId="2520" xr:uid="{00000000-0005-0000-0000-0000D8090000}"/>
    <cellStyle name="Примечание 2 3" xfId="2521" xr:uid="{00000000-0005-0000-0000-0000D9090000}"/>
    <cellStyle name="Примечание 2 30" xfId="2522" xr:uid="{00000000-0005-0000-0000-0000DA090000}"/>
    <cellStyle name="Примечание 2 4" xfId="2523" xr:uid="{00000000-0005-0000-0000-0000DB090000}"/>
    <cellStyle name="Примечание 2 5" xfId="2524" xr:uid="{00000000-0005-0000-0000-0000DC090000}"/>
    <cellStyle name="Примечание 2 6" xfId="2525" xr:uid="{00000000-0005-0000-0000-0000DD090000}"/>
    <cellStyle name="Примечание 2 7" xfId="2526" xr:uid="{00000000-0005-0000-0000-0000DE090000}"/>
    <cellStyle name="Примечание 2 8" xfId="2527" xr:uid="{00000000-0005-0000-0000-0000DF090000}"/>
    <cellStyle name="Примечание 2 9" xfId="2528" xr:uid="{00000000-0005-0000-0000-0000E0090000}"/>
    <cellStyle name="Примечание 20" xfId="2529" xr:uid="{00000000-0005-0000-0000-0000E1090000}"/>
    <cellStyle name="Примечание 21" xfId="2530" xr:uid="{00000000-0005-0000-0000-0000E2090000}"/>
    <cellStyle name="Примечание 22" xfId="2531" xr:uid="{00000000-0005-0000-0000-0000E3090000}"/>
    <cellStyle name="Примечание 23" xfId="2532" xr:uid="{00000000-0005-0000-0000-0000E4090000}"/>
    <cellStyle name="Примечание 24" xfId="2533" xr:uid="{00000000-0005-0000-0000-0000E5090000}"/>
    <cellStyle name="Примечание 25" xfId="2534" xr:uid="{00000000-0005-0000-0000-0000E6090000}"/>
    <cellStyle name="Примечание 26" xfId="2535" xr:uid="{00000000-0005-0000-0000-0000E7090000}"/>
    <cellStyle name="Примечание 27" xfId="2536" xr:uid="{00000000-0005-0000-0000-0000E8090000}"/>
    <cellStyle name="Примечание 28" xfId="2537" xr:uid="{00000000-0005-0000-0000-0000E9090000}"/>
    <cellStyle name="Примечание 29" xfId="2538" xr:uid="{00000000-0005-0000-0000-0000EA090000}"/>
    <cellStyle name="Примечание 3" xfId="2539" xr:uid="{00000000-0005-0000-0000-0000EB090000}"/>
    <cellStyle name="Примечание 30" xfId="2540" xr:uid="{00000000-0005-0000-0000-0000EC090000}"/>
    <cellStyle name="Примечание 31" xfId="2541" xr:uid="{00000000-0005-0000-0000-0000ED090000}"/>
    <cellStyle name="Примечание 32" xfId="2542" xr:uid="{00000000-0005-0000-0000-0000EE090000}"/>
    <cellStyle name="Примечание 33" xfId="2543" xr:uid="{00000000-0005-0000-0000-0000EF090000}"/>
    <cellStyle name="Примечание 34" xfId="2544" xr:uid="{00000000-0005-0000-0000-0000F0090000}"/>
    <cellStyle name="Примечание 35" xfId="2545" xr:uid="{00000000-0005-0000-0000-0000F1090000}"/>
    <cellStyle name="Примечание 36" xfId="2546" xr:uid="{00000000-0005-0000-0000-0000F2090000}"/>
    <cellStyle name="Примечание 4" xfId="2547" xr:uid="{00000000-0005-0000-0000-0000F3090000}"/>
    <cellStyle name="Примечание 5" xfId="2548" xr:uid="{00000000-0005-0000-0000-0000F4090000}"/>
    <cellStyle name="Примечание 6" xfId="2549" xr:uid="{00000000-0005-0000-0000-0000F5090000}"/>
    <cellStyle name="Примечание 7" xfId="2550" xr:uid="{00000000-0005-0000-0000-0000F6090000}"/>
    <cellStyle name="Примечание 8" xfId="2551" xr:uid="{00000000-0005-0000-0000-0000F7090000}"/>
    <cellStyle name="Примечание 9" xfId="2552" xr:uid="{00000000-0005-0000-0000-0000F8090000}"/>
    <cellStyle name="Процентный 2" xfId="2553" xr:uid="{00000000-0005-0000-0000-0000F9090000}"/>
    <cellStyle name="РесСмета" xfId="2554" xr:uid="{00000000-0005-0000-0000-0000FA090000}"/>
    <cellStyle name="СводВедРес" xfId="2555" xr:uid="{00000000-0005-0000-0000-0000FB090000}"/>
    <cellStyle name="СводВедРес 10" xfId="2556" xr:uid="{00000000-0005-0000-0000-0000FC090000}"/>
    <cellStyle name="СводВедРес 11" xfId="2557" xr:uid="{00000000-0005-0000-0000-0000FD090000}"/>
    <cellStyle name="СводВедРес 12" xfId="2558" xr:uid="{00000000-0005-0000-0000-0000FE090000}"/>
    <cellStyle name="СводВедРес 13" xfId="2559" xr:uid="{00000000-0005-0000-0000-0000FF090000}"/>
    <cellStyle name="СводВедРес 14" xfId="2560" xr:uid="{00000000-0005-0000-0000-0000000A0000}"/>
    <cellStyle name="СводВедРес 15" xfId="2561" xr:uid="{00000000-0005-0000-0000-0000010A0000}"/>
    <cellStyle name="СводВедРес 16" xfId="2562" xr:uid="{00000000-0005-0000-0000-0000020A0000}"/>
    <cellStyle name="СводВедРес 17" xfId="2563" xr:uid="{00000000-0005-0000-0000-0000030A0000}"/>
    <cellStyle name="СводВедРес 18" xfId="2564" xr:uid="{00000000-0005-0000-0000-0000040A0000}"/>
    <cellStyle name="СводВедРес 19" xfId="2565" xr:uid="{00000000-0005-0000-0000-0000050A0000}"/>
    <cellStyle name="СводВедРес 2" xfId="2566" xr:uid="{00000000-0005-0000-0000-0000060A0000}"/>
    <cellStyle name="СводВедРес 20" xfId="2567" xr:uid="{00000000-0005-0000-0000-0000070A0000}"/>
    <cellStyle name="СводВедРес 21" xfId="2568" xr:uid="{00000000-0005-0000-0000-0000080A0000}"/>
    <cellStyle name="СводВедРес 22" xfId="2569" xr:uid="{00000000-0005-0000-0000-0000090A0000}"/>
    <cellStyle name="СводВедРес 23" xfId="2570" xr:uid="{00000000-0005-0000-0000-00000A0A0000}"/>
    <cellStyle name="СводВедРес 24" xfId="2571" xr:uid="{00000000-0005-0000-0000-00000B0A0000}"/>
    <cellStyle name="СводВедРес 25" xfId="2572" xr:uid="{00000000-0005-0000-0000-00000C0A0000}"/>
    <cellStyle name="СводВедРес 26" xfId="2573" xr:uid="{00000000-0005-0000-0000-00000D0A0000}"/>
    <cellStyle name="СводВедРес 27" xfId="2574" xr:uid="{00000000-0005-0000-0000-00000E0A0000}"/>
    <cellStyle name="СводВедРес 28" xfId="2575" xr:uid="{00000000-0005-0000-0000-00000F0A0000}"/>
    <cellStyle name="СводВедРес 29" xfId="2576" xr:uid="{00000000-0005-0000-0000-0000100A0000}"/>
    <cellStyle name="СводВедРес 3" xfId="2577" xr:uid="{00000000-0005-0000-0000-0000110A0000}"/>
    <cellStyle name="СводВедРес 30" xfId="2578" xr:uid="{00000000-0005-0000-0000-0000120A0000}"/>
    <cellStyle name="СводВедРес 31" xfId="2579" xr:uid="{00000000-0005-0000-0000-0000130A0000}"/>
    <cellStyle name="СводВедРес 32" xfId="2580" xr:uid="{00000000-0005-0000-0000-0000140A0000}"/>
    <cellStyle name="СводВедРес 33" xfId="2581" xr:uid="{00000000-0005-0000-0000-0000150A0000}"/>
    <cellStyle name="СводВедРес 34" xfId="2582" xr:uid="{00000000-0005-0000-0000-0000160A0000}"/>
    <cellStyle name="СводВедРес 35" xfId="2583" xr:uid="{00000000-0005-0000-0000-0000170A0000}"/>
    <cellStyle name="СводВедРес 36" xfId="2584" xr:uid="{00000000-0005-0000-0000-0000180A0000}"/>
    <cellStyle name="СводВедРес 37" xfId="2585" xr:uid="{00000000-0005-0000-0000-0000190A0000}"/>
    <cellStyle name="СводВедРес 38" xfId="2586" xr:uid="{00000000-0005-0000-0000-00001A0A0000}"/>
    <cellStyle name="СводВедРес 39" xfId="2587" xr:uid="{00000000-0005-0000-0000-00001B0A0000}"/>
    <cellStyle name="СводВедРес 4" xfId="2588" xr:uid="{00000000-0005-0000-0000-00001C0A0000}"/>
    <cellStyle name="СводВедРес 40" xfId="2589" xr:uid="{00000000-0005-0000-0000-00001D0A0000}"/>
    <cellStyle name="СводВедРес 41" xfId="2590" xr:uid="{00000000-0005-0000-0000-00001E0A0000}"/>
    <cellStyle name="СводВедРес 42" xfId="2591" xr:uid="{00000000-0005-0000-0000-00001F0A0000}"/>
    <cellStyle name="СводВедРес 43" xfId="2592" xr:uid="{00000000-0005-0000-0000-0000200A0000}"/>
    <cellStyle name="СводВедРес 44" xfId="2593" xr:uid="{00000000-0005-0000-0000-0000210A0000}"/>
    <cellStyle name="СводВедРес 45" xfId="2594" xr:uid="{00000000-0005-0000-0000-0000220A0000}"/>
    <cellStyle name="СводВедРес 46" xfId="2595" xr:uid="{00000000-0005-0000-0000-0000230A0000}"/>
    <cellStyle name="СводВедРес 47" xfId="2596" xr:uid="{00000000-0005-0000-0000-0000240A0000}"/>
    <cellStyle name="СводВедРес 48" xfId="2597" xr:uid="{00000000-0005-0000-0000-0000250A0000}"/>
    <cellStyle name="СводВедРес 49" xfId="2598" xr:uid="{00000000-0005-0000-0000-0000260A0000}"/>
    <cellStyle name="СводВедРес 5" xfId="2599" xr:uid="{00000000-0005-0000-0000-0000270A0000}"/>
    <cellStyle name="СводВедРес 50" xfId="2600" xr:uid="{00000000-0005-0000-0000-0000280A0000}"/>
    <cellStyle name="СводВедРес 51" xfId="2601" xr:uid="{00000000-0005-0000-0000-0000290A0000}"/>
    <cellStyle name="СводВедРес 52" xfId="2602" xr:uid="{00000000-0005-0000-0000-00002A0A0000}"/>
    <cellStyle name="СводВедРес 53" xfId="2603" xr:uid="{00000000-0005-0000-0000-00002B0A0000}"/>
    <cellStyle name="СводВедРес 54" xfId="2604" xr:uid="{00000000-0005-0000-0000-00002C0A0000}"/>
    <cellStyle name="СводВедРес 55" xfId="2605" xr:uid="{00000000-0005-0000-0000-00002D0A0000}"/>
    <cellStyle name="СводВедРес 56" xfId="2606" xr:uid="{00000000-0005-0000-0000-00002E0A0000}"/>
    <cellStyle name="СводВедРес 57" xfId="2607" xr:uid="{00000000-0005-0000-0000-00002F0A0000}"/>
    <cellStyle name="СводВедРес 58" xfId="2608" xr:uid="{00000000-0005-0000-0000-0000300A0000}"/>
    <cellStyle name="СводВедРес 59" xfId="2609" xr:uid="{00000000-0005-0000-0000-0000310A0000}"/>
    <cellStyle name="СводВедРес 6" xfId="2610" xr:uid="{00000000-0005-0000-0000-0000320A0000}"/>
    <cellStyle name="СводВедРес 60" xfId="2611" xr:uid="{00000000-0005-0000-0000-0000330A0000}"/>
    <cellStyle name="СводВедРес 61" xfId="2612" xr:uid="{00000000-0005-0000-0000-0000340A0000}"/>
    <cellStyle name="СводВедРес 62" xfId="2613" xr:uid="{00000000-0005-0000-0000-0000350A0000}"/>
    <cellStyle name="СводВедРес 63" xfId="2614" xr:uid="{00000000-0005-0000-0000-0000360A0000}"/>
    <cellStyle name="СводВедРес 64" xfId="2615" xr:uid="{00000000-0005-0000-0000-0000370A0000}"/>
    <cellStyle name="СводВедРес 65" xfId="2616" xr:uid="{00000000-0005-0000-0000-0000380A0000}"/>
    <cellStyle name="СводВедРес 66" xfId="2617" xr:uid="{00000000-0005-0000-0000-0000390A0000}"/>
    <cellStyle name="СводВедРес 67" xfId="2618" xr:uid="{00000000-0005-0000-0000-00003A0A0000}"/>
    <cellStyle name="СводВедРес 68" xfId="2619" xr:uid="{00000000-0005-0000-0000-00003B0A0000}"/>
    <cellStyle name="СводВедРес 69" xfId="2620" xr:uid="{00000000-0005-0000-0000-00003C0A0000}"/>
    <cellStyle name="СводВедРес 7" xfId="2621" xr:uid="{00000000-0005-0000-0000-00003D0A0000}"/>
    <cellStyle name="СводВедРес 70" xfId="2622" xr:uid="{00000000-0005-0000-0000-00003E0A0000}"/>
    <cellStyle name="СводВедРес 71" xfId="2623" xr:uid="{00000000-0005-0000-0000-00003F0A0000}"/>
    <cellStyle name="СводВедРес 72" xfId="2624" xr:uid="{00000000-0005-0000-0000-0000400A0000}"/>
    <cellStyle name="СводВедРес 73" xfId="2625" xr:uid="{00000000-0005-0000-0000-0000410A0000}"/>
    <cellStyle name="СводВедРес 74" xfId="2626" xr:uid="{00000000-0005-0000-0000-0000420A0000}"/>
    <cellStyle name="СводВедРес 75" xfId="2627" xr:uid="{00000000-0005-0000-0000-0000430A0000}"/>
    <cellStyle name="СводВедРес 76" xfId="2628" xr:uid="{00000000-0005-0000-0000-0000440A0000}"/>
    <cellStyle name="СводВедРес 8" xfId="2629" xr:uid="{00000000-0005-0000-0000-0000450A0000}"/>
    <cellStyle name="СводВедРес 9" xfId="2630" xr:uid="{00000000-0005-0000-0000-0000460A0000}"/>
    <cellStyle name="СводкаСтоимРаб" xfId="2631" xr:uid="{00000000-0005-0000-0000-0000470A0000}"/>
    <cellStyle name="СводРасч" xfId="2632" xr:uid="{00000000-0005-0000-0000-0000480A0000}"/>
    <cellStyle name="СводРасч 10" xfId="2633" xr:uid="{00000000-0005-0000-0000-0000490A0000}"/>
    <cellStyle name="СводРасч 11" xfId="2634" xr:uid="{00000000-0005-0000-0000-00004A0A0000}"/>
    <cellStyle name="СводРасч 12" xfId="2635" xr:uid="{00000000-0005-0000-0000-00004B0A0000}"/>
    <cellStyle name="СводРасч 13" xfId="2636" xr:uid="{00000000-0005-0000-0000-00004C0A0000}"/>
    <cellStyle name="СводРасч 14" xfId="2637" xr:uid="{00000000-0005-0000-0000-00004D0A0000}"/>
    <cellStyle name="СводРасч 15" xfId="2638" xr:uid="{00000000-0005-0000-0000-00004E0A0000}"/>
    <cellStyle name="СводРасч 16" xfId="2639" xr:uid="{00000000-0005-0000-0000-00004F0A0000}"/>
    <cellStyle name="СводРасч 17" xfId="2640" xr:uid="{00000000-0005-0000-0000-0000500A0000}"/>
    <cellStyle name="СводРасч 18" xfId="2641" xr:uid="{00000000-0005-0000-0000-0000510A0000}"/>
    <cellStyle name="СводРасч 19" xfId="2642" xr:uid="{00000000-0005-0000-0000-0000520A0000}"/>
    <cellStyle name="СводРасч 2" xfId="2643" xr:uid="{00000000-0005-0000-0000-0000530A0000}"/>
    <cellStyle name="СводРасч 20" xfId="2644" xr:uid="{00000000-0005-0000-0000-0000540A0000}"/>
    <cellStyle name="СводРасч 21" xfId="2645" xr:uid="{00000000-0005-0000-0000-0000550A0000}"/>
    <cellStyle name="СводРасч 22" xfId="2646" xr:uid="{00000000-0005-0000-0000-0000560A0000}"/>
    <cellStyle name="СводРасч 23" xfId="2647" xr:uid="{00000000-0005-0000-0000-0000570A0000}"/>
    <cellStyle name="СводРасч 24" xfId="2648" xr:uid="{00000000-0005-0000-0000-0000580A0000}"/>
    <cellStyle name="СводРасч 25" xfId="2649" xr:uid="{00000000-0005-0000-0000-0000590A0000}"/>
    <cellStyle name="СводРасч 26" xfId="2650" xr:uid="{00000000-0005-0000-0000-00005A0A0000}"/>
    <cellStyle name="СводРасч 27" xfId="2651" xr:uid="{00000000-0005-0000-0000-00005B0A0000}"/>
    <cellStyle name="СводРасч 28" xfId="2652" xr:uid="{00000000-0005-0000-0000-00005C0A0000}"/>
    <cellStyle name="СводРасч 29" xfId="2653" xr:uid="{00000000-0005-0000-0000-00005D0A0000}"/>
    <cellStyle name="СводРасч 3" xfId="2654" xr:uid="{00000000-0005-0000-0000-00005E0A0000}"/>
    <cellStyle name="СводРасч 30" xfId="2655" xr:uid="{00000000-0005-0000-0000-00005F0A0000}"/>
    <cellStyle name="СводРасч 31" xfId="2656" xr:uid="{00000000-0005-0000-0000-0000600A0000}"/>
    <cellStyle name="СводРасч 32" xfId="2657" xr:uid="{00000000-0005-0000-0000-0000610A0000}"/>
    <cellStyle name="СводРасч 33" xfId="2658" xr:uid="{00000000-0005-0000-0000-0000620A0000}"/>
    <cellStyle name="СводРасч 34" xfId="2659" xr:uid="{00000000-0005-0000-0000-0000630A0000}"/>
    <cellStyle name="СводРасч 35" xfId="2660" xr:uid="{00000000-0005-0000-0000-0000640A0000}"/>
    <cellStyle name="СводРасч 36" xfId="2661" xr:uid="{00000000-0005-0000-0000-0000650A0000}"/>
    <cellStyle name="СводРасч 37" xfId="2662" xr:uid="{00000000-0005-0000-0000-0000660A0000}"/>
    <cellStyle name="СводРасч 38" xfId="2663" xr:uid="{00000000-0005-0000-0000-0000670A0000}"/>
    <cellStyle name="СводРасч 39" xfId="2664" xr:uid="{00000000-0005-0000-0000-0000680A0000}"/>
    <cellStyle name="СводРасч 4" xfId="2665" xr:uid="{00000000-0005-0000-0000-0000690A0000}"/>
    <cellStyle name="СводРасч 40" xfId="2666" xr:uid="{00000000-0005-0000-0000-00006A0A0000}"/>
    <cellStyle name="СводРасч 41" xfId="2667" xr:uid="{00000000-0005-0000-0000-00006B0A0000}"/>
    <cellStyle name="СводРасч 42" xfId="2668" xr:uid="{00000000-0005-0000-0000-00006C0A0000}"/>
    <cellStyle name="СводРасч 43" xfId="2669" xr:uid="{00000000-0005-0000-0000-00006D0A0000}"/>
    <cellStyle name="СводРасч 44" xfId="2670" xr:uid="{00000000-0005-0000-0000-00006E0A0000}"/>
    <cellStyle name="СводРасч 45" xfId="2671" xr:uid="{00000000-0005-0000-0000-00006F0A0000}"/>
    <cellStyle name="СводРасч 46" xfId="2672" xr:uid="{00000000-0005-0000-0000-0000700A0000}"/>
    <cellStyle name="СводРасч 47" xfId="2673" xr:uid="{00000000-0005-0000-0000-0000710A0000}"/>
    <cellStyle name="СводРасч 48" xfId="2674" xr:uid="{00000000-0005-0000-0000-0000720A0000}"/>
    <cellStyle name="СводРасч 49" xfId="2675" xr:uid="{00000000-0005-0000-0000-0000730A0000}"/>
    <cellStyle name="СводРасч 5" xfId="2676" xr:uid="{00000000-0005-0000-0000-0000740A0000}"/>
    <cellStyle name="СводРасч 50" xfId="2677" xr:uid="{00000000-0005-0000-0000-0000750A0000}"/>
    <cellStyle name="СводРасч 51" xfId="2678" xr:uid="{00000000-0005-0000-0000-0000760A0000}"/>
    <cellStyle name="СводРасч 52" xfId="2679" xr:uid="{00000000-0005-0000-0000-0000770A0000}"/>
    <cellStyle name="СводРасч 53" xfId="2680" xr:uid="{00000000-0005-0000-0000-0000780A0000}"/>
    <cellStyle name="СводРасч 54" xfId="2681" xr:uid="{00000000-0005-0000-0000-0000790A0000}"/>
    <cellStyle name="СводРасч 55" xfId="2682" xr:uid="{00000000-0005-0000-0000-00007A0A0000}"/>
    <cellStyle name="СводРасч 56" xfId="2683" xr:uid="{00000000-0005-0000-0000-00007B0A0000}"/>
    <cellStyle name="СводРасч 57" xfId="2684" xr:uid="{00000000-0005-0000-0000-00007C0A0000}"/>
    <cellStyle name="СводРасч 58" xfId="2685" xr:uid="{00000000-0005-0000-0000-00007D0A0000}"/>
    <cellStyle name="СводРасч 59" xfId="2686" xr:uid="{00000000-0005-0000-0000-00007E0A0000}"/>
    <cellStyle name="СводРасч 6" xfId="2687" xr:uid="{00000000-0005-0000-0000-00007F0A0000}"/>
    <cellStyle name="СводРасч 60" xfId="2688" xr:uid="{00000000-0005-0000-0000-0000800A0000}"/>
    <cellStyle name="СводРасч 61" xfId="2689" xr:uid="{00000000-0005-0000-0000-0000810A0000}"/>
    <cellStyle name="СводРасч 62" xfId="2690" xr:uid="{00000000-0005-0000-0000-0000820A0000}"/>
    <cellStyle name="СводРасч 63" xfId="2691" xr:uid="{00000000-0005-0000-0000-0000830A0000}"/>
    <cellStyle name="СводРасч 64" xfId="2692" xr:uid="{00000000-0005-0000-0000-0000840A0000}"/>
    <cellStyle name="СводРасч 65" xfId="2693" xr:uid="{00000000-0005-0000-0000-0000850A0000}"/>
    <cellStyle name="СводРасч 66" xfId="2694" xr:uid="{00000000-0005-0000-0000-0000860A0000}"/>
    <cellStyle name="СводРасч 67" xfId="2695" xr:uid="{00000000-0005-0000-0000-0000870A0000}"/>
    <cellStyle name="СводРасч 68" xfId="2696" xr:uid="{00000000-0005-0000-0000-0000880A0000}"/>
    <cellStyle name="СводРасч 69" xfId="2697" xr:uid="{00000000-0005-0000-0000-0000890A0000}"/>
    <cellStyle name="СводРасч 7" xfId="2698" xr:uid="{00000000-0005-0000-0000-00008A0A0000}"/>
    <cellStyle name="СводРасч 70" xfId="2699" xr:uid="{00000000-0005-0000-0000-00008B0A0000}"/>
    <cellStyle name="СводРасч 71" xfId="2700" xr:uid="{00000000-0005-0000-0000-00008C0A0000}"/>
    <cellStyle name="СводРасч 72" xfId="2701" xr:uid="{00000000-0005-0000-0000-00008D0A0000}"/>
    <cellStyle name="СводРасч 73" xfId="2702" xr:uid="{00000000-0005-0000-0000-00008E0A0000}"/>
    <cellStyle name="СводРасч 74" xfId="2703" xr:uid="{00000000-0005-0000-0000-00008F0A0000}"/>
    <cellStyle name="СводРасч 75" xfId="2704" xr:uid="{00000000-0005-0000-0000-0000900A0000}"/>
    <cellStyle name="СводРасч 76" xfId="2705" xr:uid="{00000000-0005-0000-0000-0000910A0000}"/>
    <cellStyle name="СводРасч 8" xfId="2706" xr:uid="{00000000-0005-0000-0000-0000920A0000}"/>
    <cellStyle name="СводРасч 9" xfId="2707" xr:uid="{00000000-0005-0000-0000-0000930A0000}"/>
    <cellStyle name="Связанная ячейка" xfId="2708" builtinId="24" customBuiltin="1"/>
    <cellStyle name="Связанная ячейка 10" xfId="2709" xr:uid="{00000000-0005-0000-0000-0000950A0000}"/>
    <cellStyle name="Связанная ячейка 11" xfId="2710" xr:uid="{00000000-0005-0000-0000-0000960A0000}"/>
    <cellStyle name="Связанная ячейка 12" xfId="2711" xr:uid="{00000000-0005-0000-0000-0000970A0000}"/>
    <cellStyle name="Связанная ячейка 13" xfId="2712" xr:uid="{00000000-0005-0000-0000-0000980A0000}"/>
    <cellStyle name="Связанная ячейка 14" xfId="2713" xr:uid="{00000000-0005-0000-0000-0000990A0000}"/>
    <cellStyle name="Связанная ячейка 15" xfId="2714" xr:uid="{00000000-0005-0000-0000-00009A0A0000}"/>
    <cellStyle name="Связанная ячейка 16" xfId="2715" xr:uid="{00000000-0005-0000-0000-00009B0A0000}"/>
    <cellStyle name="Связанная ячейка 17" xfId="2716" xr:uid="{00000000-0005-0000-0000-00009C0A0000}"/>
    <cellStyle name="Связанная ячейка 18" xfId="2717" xr:uid="{00000000-0005-0000-0000-00009D0A0000}"/>
    <cellStyle name="Связанная ячейка 19" xfId="2718" xr:uid="{00000000-0005-0000-0000-00009E0A0000}"/>
    <cellStyle name="Связанная ячейка 2" xfId="2719" xr:uid="{00000000-0005-0000-0000-00009F0A0000}"/>
    <cellStyle name="Связанная ячейка 2 10" xfId="2720" xr:uid="{00000000-0005-0000-0000-0000A00A0000}"/>
    <cellStyle name="Связанная ячейка 2 11" xfId="2721" xr:uid="{00000000-0005-0000-0000-0000A10A0000}"/>
    <cellStyle name="Связанная ячейка 2 12" xfId="2722" xr:uid="{00000000-0005-0000-0000-0000A20A0000}"/>
    <cellStyle name="Связанная ячейка 2 13" xfId="2723" xr:uid="{00000000-0005-0000-0000-0000A30A0000}"/>
    <cellStyle name="Связанная ячейка 2 14" xfId="2724" xr:uid="{00000000-0005-0000-0000-0000A40A0000}"/>
    <cellStyle name="Связанная ячейка 2 15" xfId="2725" xr:uid="{00000000-0005-0000-0000-0000A50A0000}"/>
    <cellStyle name="Связанная ячейка 2 16" xfId="2726" xr:uid="{00000000-0005-0000-0000-0000A60A0000}"/>
    <cellStyle name="Связанная ячейка 2 17" xfId="2727" xr:uid="{00000000-0005-0000-0000-0000A70A0000}"/>
    <cellStyle name="Связанная ячейка 2 18" xfId="2728" xr:uid="{00000000-0005-0000-0000-0000A80A0000}"/>
    <cellStyle name="Связанная ячейка 2 19" xfId="2729" xr:uid="{00000000-0005-0000-0000-0000A90A0000}"/>
    <cellStyle name="Связанная ячейка 2 2" xfId="2730" xr:uid="{00000000-0005-0000-0000-0000AA0A0000}"/>
    <cellStyle name="Связанная ячейка 2 20" xfId="2731" xr:uid="{00000000-0005-0000-0000-0000AB0A0000}"/>
    <cellStyle name="Связанная ячейка 2 21" xfId="2732" xr:uid="{00000000-0005-0000-0000-0000AC0A0000}"/>
    <cellStyle name="Связанная ячейка 2 22" xfId="2733" xr:uid="{00000000-0005-0000-0000-0000AD0A0000}"/>
    <cellStyle name="Связанная ячейка 2 23" xfId="2734" xr:uid="{00000000-0005-0000-0000-0000AE0A0000}"/>
    <cellStyle name="Связанная ячейка 2 24" xfId="2735" xr:uid="{00000000-0005-0000-0000-0000AF0A0000}"/>
    <cellStyle name="Связанная ячейка 2 25" xfId="2736" xr:uid="{00000000-0005-0000-0000-0000B00A0000}"/>
    <cellStyle name="Связанная ячейка 2 26" xfId="2737" xr:uid="{00000000-0005-0000-0000-0000B10A0000}"/>
    <cellStyle name="Связанная ячейка 2 27" xfId="2738" xr:uid="{00000000-0005-0000-0000-0000B20A0000}"/>
    <cellStyle name="Связанная ячейка 2 28" xfId="2739" xr:uid="{00000000-0005-0000-0000-0000B30A0000}"/>
    <cellStyle name="Связанная ячейка 2 29" xfId="2740" xr:uid="{00000000-0005-0000-0000-0000B40A0000}"/>
    <cellStyle name="Связанная ячейка 2 3" xfId="2741" xr:uid="{00000000-0005-0000-0000-0000B50A0000}"/>
    <cellStyle name="Связанная ячейка 2 30" xfId="2742" xr:uid="{00000000-0005-0000-0000-0000B60A0000}"/>
    <cellStyle name="Связанная ячейка 2 4" xfId="2743" xr:uid="{00000000-0005-0000-0000-0000B70A0000}"/>
    <cellStyle name="Связанная ячейка 2 5" xfId="2744" xr:uid="{00000000-0005-0000-0000-0000B80A0000}"/>
    <cellStyle name="Связанная ячейка 2 6" xfId="2745" xr:uid="{00000000-0005-0000-0000-0000B90A0000}"/>
    <cellStyle name="Связанная ячейка 2 7" xfId="2746" xr:uid="{00000000-0005-0000-0000-0000BA0A0000}"/>
    <cellStyle name="Связанная ячейка 2 8" xfId="2747" xr:uid="{00000000-0005-0000-0000-0000BB0A0000}"/>
    <cellStyle name="Связанная ячейка 2 9" xfId="2748" xr:uid="{00000000-0005-0000-0000-0000BC0A0000}"/>
    <cellStyle name="Связанная ячейка 20" xfId="2749" xr:uid="{00000000-0005-0000-0000-0000BD0A0000}"/>
    <cellStyle name="Связанная ячейка 21" xfId="2750" xr:uid="{00000000-0005-0000-0000-0000BE0A0000}"/>
    <cellStyle name="Связанная ячейка 22" xfId="2751" xr:uid="{00000000-0005-0000-0000-0000BF0A0000}"/>
    <cellStyle name="Связанная ячейка 23" xfId="2752" xr:uid="{00000000-0005-0000-0000-0000C00A0000}"/>
    <cellStyle name="Связанная ячейка 24" xfId="2753" xr:uid="{00000000-0005-0000-0000-0000C10A0000}"/>
    <cellStyle name="Связанная ячейка 25" xfId="2754" xr:uid="{00000000-0005-0000-0000-0000C20A0000}"/>
    <cellStyle name="Связанная ячейка 26" xfId="2755" xr:uid="{00000000-0005-0000-0000-0000C30A0000}"/>
    <cellStyle name="Связанная ячейка 27" xfId="2756" xr:uid="{00000000-0005-0000-0000-0000C40A0000}"/>
    <cellStyle name="Связанная ячейка 28" xfId="2757" xr:uid="{00000000-0005-0000-0000-0000C50A0000}"/>
    <cellStyle name="Связанная ячейка 29" xfId="2758" xr:uid="{00000000-0005-0000-0000-0000C60A0000}"/>
    <cellStyle name="Связанная ячейка 3" xfId="2759" xr:uid="{00000000-0005-0000-0000-0000C70A0000}"/>
    <cellStyle name="Связанная ячейка 30" xfId="2760" xr:uid="{00000000-0005-0000-0000-0000C80A0000}"/>
    <cellStyle name="Связанная ячейка 31" xfId="2761" xr:uid="{00000000-0005-0000-0000-0000C90A0000}"/>
    <cellStyle name="Связанная ячейка 32" xfId="2762" xr:uid="{00000000-0005-0000-0000-0000CA0A0000}"/>
    <cellStyle name="Связанная ячейка 33" xfId="2763" xr:uid="{00000000-0005-0000-0000-0000CB0A0000}"/>
    <cellStyle name="Связанная ячейка 34" xfId="2764" xr:uid="{00000000-0005-0000-0000-0000CC0A0000}"/>
    <cellStyle name="Связанная ячейка 35" xfId="2765" xr:uid="{00000000-0005-0000-0000-0000CD0A0000}"/>
    <cellStyle name="Связанная ячейка 36" xfId="2766" xr:uid="{00000000-0005-0000-0000-0000CE0A0000}"/>
    <cellStyle name="Связанная ячейка 4" xfId="2767" xr:uid="{00000000-0005-0000-0000-0000CF0A0000}"/>
    <cellStyle name="Связанная ячейка 5" xfId="2768" xr:uid="{00000000-0005-0000-0000-0000D00A0000}"/>
    <cellStyle name="Связанная ячейка 6" xfId="2769" xr:uid="{00000000-0005-0000-0000-0000D10A0000}"/>
    <cellStyle name="Связанная ячейка 7" xfId="2770" xr:uid="{00000000-0005-0000-0000-0000D20A0000}"/>
    <cellStyle name="Связанная ячейка 8" xfId="2771" xr:uid="{00000000-0005-0000-0000-0000D30A0000}"/>
    <cellStyle name="Связанная ячейка 9" xfId="2772" xr:uid="{00000000-0005-0000-0000-0000D40A0000}"/>
    <cellStyle name="Текст предупреждения" xfId="2773" builtinId="11" customBuiltin="1"/>
    <cellStyle name="Текст предупреждения 10" xfId="2774" xr:uid="{00000000-0005-0000-0000-0000D60A0000}"/>
    <cellStyle name="Текст предупреждения 11" xfId="2775" xr:uid="{00000000-0005-0000-0000-0000D70A0000}"/>
    <cellStyle name="Текст предупреждения 12" xfId="2776" xr:uid="{00000000-0005-0000-0000-0000D80A0000}"/>
    <cellStyle name="Текст предупреждения 13" xfId="2777" xr:uid="{00000000-0005-0000-0000-0000D90A0000}"/>
    <cellStyle name="Текст предупреждения 14" xfId="2778" xr:uid="{00000000-0005-0000-0000-0000DA0A0000}"/>
    <cellStyle name="Текст предупреждения 15" xfId="2779" xr:uid="{00000000-0005-0000-0000-0000DB0A0000}"/>
    <cellStyle name="Текст предупреждения 16" xfId="2780" xr:uid="{00000000-0005-0000-0000-0000DC0A0000}"/>
    <cellStyle name="Текст предупреждения 17" xfId="2781" xr:uid="{00000000-0005-0000-0000-0000DD0A0000}"/>
    <cellStyle name="Текст предупреждения 18" xfId="2782" xr:uid="{00000000-0005-0000-0000-0000DE0A0000}"/>
    <cellStyle name="Текст предупреждения 19" xfId="2783" xr:uid="{00000000-0005-0000-0000-0000DF0A0000}"/>
    <cellStyle name="Текст предупреждения 2" xfId="2784" xr:uid="{00000000-0005-0000-0000-0000E00A0000}"/>
    <cellStyle name="Текст предупреждения 2 10" xfId="2785" xr:uid="{00000000-0005-0000-0000-0000E10A0000}"/>
    <cellStyle name="Текст предупреждения 2 11" xfId="2786" xr:uid="{00000000-0005-0000-0000-0000E20A0000}"/>
    <cellStyle name="Текст предупреждения 2 12" xfId="2787" xr:uid="{00000000-0005-0000-0000-0000E30A0000}"/>
    <cellStyle name="Текст предупреждения 2 13" xfId="2788" xr:uid="{00000000-0005-0000-0000-0000E40A0000}"/>
    <cellStyle name="Текст предупреждения 2 14" xfId="2789" xr:uid="{00000000-0005-0000-0000-0000E50A0000}"/>
    <cellStyle name="Текст предупреждения 2 15" xfId="2790" xr:uid="{00000000-0005-0000-0000-0000E60A0000}"/>
    <cellStyle name="Текст предупреждения 2 16" xfId="2791" xr:uid="{00000000-0005-0000-0000-0000E70A0000}"/>
    <cellStyle name="Текст предупреждения 2 17" xfId="2792" xr:uid="{00000000-0005-0000-0000-0000E80A0000}"/>
    <cellStyle name="Текст предупреждения 2 18" xfId="2793" xr:uid="{00000000-0005-0000-0000-0000E90A0000}"/>
    <cellStyle name="Текст предупреждения 2 19" xfId="2794" xr:uid="{00000000-0005-0000-0000-0000EA0A0000}"/>
    <cellStyle name="Текст предупреждения 2 2" xfId="2795" xr:uid="{00000000-0005-0000-0000-0000EB0A0000}"/>
    <cellStyle name="Текст предупреждения 2 20" xfId="2796" xr:uid="{00000000-0005-0000-0000-0000EC0A0000}"/>
    <cellStyle name="Текст предупреждения 2 21" xfId="2797" xr:uid="{00000000-0005-0000-0000-0000ED0A0000}"/>
    <cellStyle name="Текст предупреждения 2 22" xfId="2798" xr:uid="{00000000-0005-0000-0000-0000EE0A0000}"/>
    <cellStyle name="Текст предупреждения 2 23" xfId="2799" xr:uid="{00000000-0005-0000-0000-0000EF0A0000}"/>
    <cellStyle name="Текст предупреждения 2 24" xfId="2800" xr:uid="{00000000-0005-0000-0000-0000F00A0000}"/>
    <cellStyle name="Текст предупреждения 2 25" xfId="2801" xr:uid="{00000000-0005-0000-0000-0000F10A0000}"/>
    <cellStyle name="Текст предупреждения 2 26" xfId="2802" xr:uid="{00000000-0005-0000-0000-0000F20A0000}"/>
    <cellStyle name="Текст предупреждения 2 27" xfId="2803" xr:uid="{00000000-0005-0000-0000-0000F30A0000}"/>
    <cellStyle name="Текст предупреждения 2 28" xfId="2804" xr:uid="{00000000-0005-0000-0000-0000F40A0000}"/>
    <cellStyle name="Текст предупреждения 2 29" xfId="2805" xr:uid="{00000000-0005-0000-0000-0000F50A0000}"/>
    <cellStyle name="Текст предупреждения 2 3" xfId="2806" xr:uid="{00000000-0005-0000-0000-0000F60A0000}"/>
    <cellStyle name="Текст предупреждения 2 30" xfId="2807" xr:uid="{00000000-0005-0000-0000-0000F70A0000}"/>
    <cellStyle name="Текст предупреждения 2 4" xfId="2808" xr:uid="{00000000-0005-0000-0000-0000F80A0000}"/>
    <cellStyle name="Текст предупреждения 2 5" xfId="2809" xr:uid="{00000000-0005-0000-0000-0000F90A0000}"/>
    <cellStyle name="Текст предупреждения 2 6" xfId="2810" xr:uid="{00000000-0005-0000-0000-0000FA0A0000}"/>
    <cellStyle name="Текст предупреждения 2 7" xfId="2811" xr:uid="{00000000-0005-0000-0000-0000FB0A0000}"/>
    <cellStyle name="Текст предупреждения 2 8" xfId="2812" xr:uid="{00000000-0005-0000-0000-0000FC0A0000}"/>
    <cellStyle name="Текст предупреждения 2 9" xfId="2813" xr:uid="{00000000-0005-0000-0000-0000FD0A0000}"/>
    <cellStyle name="Текст предупреждения 20" xfId="2814" xr:uid="{00000000-0005-0000-0000-0000FE0A0000}"/>
    <cellStyle name="Текст предупреждения 21" xfId="2815" xr:uid="{00000000-0005-0000-0000-0000FF0A0000}"/>
    <cellStyle name="Текст предупреждения 22" xfId="2816" xr:uid="{00000000-0005-0000-0000-0000000B0000}"/>
    <cellStyle name="Текст предупреждения 23" xfId="2817" xr:uid="{00000000-0005-0000-0000-0000010B0000}"/>
    <cellStyle name="Текст предупреждения 24" xfId="2818" xr:uid="{00000000-0005-0000-0000-0000020B0000}"/>
    <cellStyle name="Текст предупреждения 25" xfId="2819" xr:uid="{00000000-0005-0000-0000-0000030B0000}"/>
    <cellStyle name="Текст предупреждения 26" xfId="2820" xr:uid="{00000000-0005-0000-0000-0000040B0000}"/>
    <cellStyle name="Текст предупреждения 27" xfId="2821" xr:uid="{00000000-0005-0000-0000-0000050B0000}"/>
    <cellStyle name="Текст предупреждения 28" xfId="2822" xr:uid="{00000000-0005-0000-0000-0000060B0000}"/>
    <cellStyle name="Текст предупреждения 29" xfId="2823" xr:uid="{00000000-0005-0000-0000-0000070B0000}"/>
    <cellStyle name="Текст предупреждения 3" xfId="2824" xr:uid="{00000000-0005-0000-0000-0000080B0000}"/>
    <cellStyle name="Текст предупреждения 30" xfId="2825" xr:uid="{00000000-0005-0000-0000-0000090B0000}"/>
    <cellStyle name="Текст предупреждения 31" xfId="2826" xr:uid="{00000000-0005-0000-0000-00000A0B0000}"/>
    <cellStyle name="Текст предупреждения 32" xfId="2827" xr:uid="{00000000-0005-0000-0000-00000B0B0000}"/>
    <cellStyle name="Текст предупреждения 33" xfId="2828" xr:uid="{00000000-0005-0000-0000-00000C0B0000}"/>
    <cellStyle name="Текст предупреждения 34" xfId="2829" xr:uid="{00000000-0005-0000-0000-00000D0B0000}"/>
    <cellStyle name="Текст предупреждения 35" xfId="2830" xr:uid="{00000000-0005-0000-0000-00000E0B0000}"/>
    <cellStyle name="Текст предупреждения 36" xfId="2831" xr:uid="{00000000-0005-0000-0000-00000F0B0000}"/>
    <cellStyle name="Текст предупреждения 4" xfId="2832" xr:uid="{00000000-0005-0000-0000-0000100B0000}"/>
    <cellStyle name="Текст предупреждения 5" xfId="2833" xr:uid="{00000000-0005-0000-0000-0000110B0000}"/>
    <cellStyle name="Текст предупреждения 6" xfId="2834" xr:uid="{00000000-0005-0000-0000-0000120B0000}"/>
    <cellStyle name="Текст предупреждения 7" xfId="2835" xr:uid="{00000000-0005-0000-0000-0000130B0000}"/>
    <cellStyle name="Текст предупреждения 8" xfId="2836" xr:uid="{00000000-0005-0000-0000-0000140B0000}"/>
    <cellStyle name="Текст предупреждения 9" xfId="2837" xr:uid="{00000000-0005-0000-0000-0000150B0000}"/>
    <cellStyle name="Титул" xfId="2838" xr:uid="{00000000-0005-0000-0000-0000160B0000}"/>
    <cellStyle name="Финансовый" xfId="2839" builtinId="3"/>
    <cellStyle name="Финансовый 2" xfId="2840" xr:uid="{00000000-0005-0000-0000-0000180B0000}"/>
    <cellStyle name="Хвост" xfId="2841" xr:uid="{00000000-0005-0000-0000-0000190B0000}"/>
    <cellStyle name="Хороший" xfId="2842" builtinId="26" customBuiltin="1"/>
    <cellStyle name="Хороший 10" xfId="2843" xr:uid="{00000000-0005-0000-0000-00001B0B0000}"/>
    <cellStyle name="Хороший 11" xfId="2844" xr:uid="{00000000-0005-0000-0000-00001C0B0000}"/>
    <cellStyle name="Хороший 12" xfId="2845" xr:uid="{00000000-0005-0000-0000-00001D0B0000}"/>
    <cellStyle name="Хороший 13" xfId="2846" xr:uid="{00000000-0005-0000-0000-00001E0B0000}"/>
    <cellStyle name="Хороший 14" xfId="2847" xr:uid="{00000000-0005-0000-0000-00001F0B0000}"/>
    <cellStyle name="Хороший 15" xfId="2848" xr:uid="{00000000-0005-0000-0000-0000200B0000}"/>
    <cellStyle name="Хороший 16" xfId="2849" xr:uid="{00000000-0005-0000-0000-0000210B0000}"/>
    <cellStyle name="Хороший 17" xfId="2850" xr:uid="{00000000-0005-0000-0000-0000220B0000}"/>
    <cellStyle name="Хороший 18" xfId="2851" xr:uid="{00000000-0005-0000-0000-0000230B0000}"/>
    <cellStyle name="Хороший 19" xfId="2852" xr:uid="{00000000-0005-0000-0000-0000240B0000}"/>
    <cellStyle name="Хороший 2" xfId="2853" xr:uid="{00000000-0005-0000-0000-0000250B0000}"/>
    <cellStyle name="Хороший 2 10" xfId="2854" xr:uid="{00000000-0005-0000-0000-0000260B0000}"/>
    <cellStyle name="Хороший 2 11" xfId="2855" xr:uid="{00000000-0005-0000-0000-0000270B0000}"/>
    <cellStyle name="Хороший 2 12" xfId="2856" xr:uid="{00000000-0005-0000-0000-0000280B0000}"/>
    <cellStyle name="Хороший 2 13" xfId="2857" xr:uid="{00000000-0005-0000-0000-0000290B0000}"/>
    <cellStyle name="Хороший 2 14" xfId="2858" xr:uid="{00000000-0005-0000-0000-00002A0B0000}"/>
    <cellStyle name="Хороший 2 15" xfId="2859" xr:uid="{00000000-0005-0000-0000-00002B0B0000}"/>
    <cellStyle name="Хороший 2 16" xfId="2860" xr:uid="{00000000-0005-0000-0000-00002C0B0000}"/>
    <cellStyle name="Хороший 2 17" xfId="2861" xr:uid="{00000000-0005-0000-0000-00002D0B0000}"/>
    <cellStyle name="Хороший 2 18" xfId="2862" xr:uid="{00000000-0005-0000-0000-00002E0B0000}"/>
    <cellStyle name="Хороший 2 19" xfId="2863" xr:uid="{00000000-0005-0000-0000-00002F0B0000}"/>
    <cellStyle name="Хороший 2 2" xfId="2864" xr:uid="{00000000-0005-0000-0000-0000300B0000}"/>
    <cellStyle name="Хороший 2 20" xfId="2865" xr:uid="{00000000-0005-0000-0000-0000310B0000}"/>
    <cellStyle name="Хороший 2 21" xfId="2866" xr:uid="{00000000-0005-0000-0000-0000320B0000}"/>
    <cellStyle name="Хороший 2 22" xfId="2867" xr:uid="{00000000-0005-0000-0000-0000330B0000}"/>
    <cellStyle name="Хороший 2 23" xfId="2868" xr:uid="{00000000-0005-0000-0000-0000340B0000}"/>
    <cellStyle name="Хороший 2 24" xfId="2869" xr:uid="{00000000-0005-0000-0000-0000350B0000}"/>
    <cellStyle name="Хороший 2 25" xfId="2870" xr:uid="{00000000-0005-0000-0000-0000360B0000}"/>
    <cellStyle name="Хороший 2 26" xfId="2871" xr:uid="{00000000-0005-0000-0000-0000370B0000}"/>
    <cellStyle name="Хороший 2 27" xfId="2872" xr:uid="{00000000-0005-0000-0000-0000380B0000}"/>
    <cellStyle name="Хороший 2 28" xfId="2873" xr:uid="{00000000-0005-0000-0000-0000390B0000}"/>
    <cellStyle name="Хороший 2 29" xfId="2874" xr:uid="{00000000-0005-0000-0000-00003A0B0000}"/>
    <cellStyle name="Хороший 2 3" xfId="2875" xr:uid="{00000000-0005-0000-0000-00003B0B0000}"/>
    <cellStyle name="Хороший 2 30" xfId="2876" xr:uid="{00000000-0005-0000-0000-00003C0B0000}"/>
    <cellStyle name="Хороший 2 4" xfId="2877" xr:uid="{00000000-0005-0000-0000-00003D0B0000}"/>
    <cellStyle name="Хороший 2 5" xfId="2878" xr:uid="{00000000-0005-0000-0000-00003E0B0000}"/>
    <cellStyle name="Хороший 2 6" xfId="2879" xr:uid="{00000000-0005-0000-0000-00003F0B0000}"/>
    <cellStyle name="Хороший 2 7" xfId="2880" xr:uid="{00000000-0005-0000-0000-0000400B0000}"/>
    <cellStyle name="Хороший 2 8" xfId="2881" xr:uid="{00000000-0005-0000-0000-0000410B0000}"/>
    <cellStyle name="Хороший 2 9" xfId="2882" xr:uid="{00000000-0005-0000-0000-0000420B0000}"/>
    <cellStyle name="Хороший 20" xfId="2883" xr:uid="{00000000-0005-0000-0000-0000430B0000}"/>
    <cellStyle name="Хороший 21" xfId="2884" xr:uid="{00000000-0005-0000-0000-0000440B0000}"/>
    <cellStyle name="Хороший 22" xfId="2885" xr:uid="{00000000-0005-0000-0000-0000450B0000}"/>
    <cellStyle name="Хороший 23" xfId="2886" xr:uid="{00000000-0005-0000-0000-0000460B0000}"/>
    <cellStyle name="Хороший 24" xfId="2887" xr:uid="{00000000-0005-0000-0000-0000470B0000}"/>
    <cellStyle name="Хороший 25" xfId="2888" xr:uid="{00000000-0005-0000-0000-0000480B0000}"/>
    <cellStyle name="Хороший 26" xfId="2889" xr:uid="{00000000-0005-0000-0000-0000490B0000}"/>
    <cellStyle name="Хороший 27" xfId="2890" xr:uid="{00000000-0005-0000-0000-00004A0B0000}"/>
    <cellStyle name="Хороший 28" xfId="2891" xr:uid="{00000000-0005-0000-0000-00004B0B0000}"/>
    <cellStyle name="Хороший 29" xfId="2892" xr:uid="{00000000-0005-0000-0000-00004C0B0000}"/>
    <cellStyle name="Хороший 3" xfId="2893" xr:uid="{00000000-0005-0000-0000-00004D0B0000}"/>
    <cellStyle name="Хороший 30" xfId="2894" xr:uid="{00000000-0005-0000-0000-00004E0B0000}"/>
    <cellStyle name="Хороший 31" xfId="2895" xr:uid="{00000000-0005-0000-0000-00004F0B0000}"/>
    <cellStyle name="Хороший 32" xfId="2896" xr:uid="{00000000-0005-0000-0000-0000500B0000}"/>
    <cellStyle name="Хороший 33" xfId="2897" xr:uid="{00000000-0005-0000-0000-0000510B0000}"/>
    <cellStyle name="Хороший 34" xfId="2898" xr:uid="{00000000-0005-0000-0000-0000520B0000}"/>
    <cellStyle name="Хороший 35" xfId="2899" xr:uid="{00000000-0005-0000-0000-0000530B0000}"/>
    <cellStyle name="Хороший 36" xfId="2900" xr:uid="{00000000-0005-0000-0000-0000540B0000}"/>
    <cellStyle name="Хороший 4" xfId="2901" xr:uid="{00000000-0005-0000-0000-0000550B0000}"/>
    <cellStyle name="Хороший 5" xfId="2902" xr:uid="{00000000-0005-0000-0000-0000560B0000}"/>
    <cellStyle name="Хороший 6" xfId="2903" xr:uid="{00000000-0005-0000-0000-0000570B0000}"/>
    <cellStyle name="Хороший 7" xfId="2904" xr:uid="{00000000-0005-0000-0000-0000580B0000}"/>
    <cellStyle name="Хороший 8" xfId="2905" xr:uid="{00000000-0005-0000-0000-0000590B0000}"/>
    <cellStyle name="Хороший 9" xfId="2906" xr:uid="{00000000-0005-0000-0000-00005A0B0000}"/>
    <cellStyle name="Ценник" xfId="2907" xr:uid="{00000000-0005-0000-0000-00005B0B0000}"/>
    <cellStyle name="Ценник 10" xfId="2908" xr:uid="{00000000-0005-0000-0000-00005C0B0000}"/>
    <cellStyle name="Ценник 11" xfId="2909" xr:uid="{00000000-0005-0000-0000-00005D0B0000}"/>
    <cellStyle name="Ценник 12" xfId="2910" xr:uid="{00000000-0005-0000-0000-00005E0B0000}"/>
    <cellStyle name="Ценник 13" xfId="2911" xr:uid="{00000000-0005-0000-0000-00005F0B0000}"/>
    <cellStyle name="Ценник 14" xfId="2912" xr:uid="{00000000-0005-0000-0000-0000600B0000}"/>
    <cellStyle name="Ценник 15" xfId="2913" xr:uid="{00000000-0005-0000-0000-0000610B0000}"/>
    <cellStyle name="Ценник 16" xfId="2914" xr:uid="{00000000-0005-0000-0000-0000620B0000}"/>
    <cellStyle name="Ценник 17" xfId="2915" xr:uid="{00000000-0005-0000-0000-0000630B0000}"/>
    <cellStyle name="Ценник 18" xfId="2916" xr:uid="{00000000-0005-0000-0000-0000640B0000}"/>
    <cellStyle name="Ценник 19" xfId="2917" xr:uid="{00000000-0005-0000-0000-0000650B0000}"/>
    <cellStyle name="Ценник 2" xfId="2918" xr:uid="{00000000-0005-0000-0000-0000660B0000}"/>
    <cellStyle name="Ценник 20" xfId="2919" xr:uid="{00000000-0005-0000-0000-0000670B0000}"/>
    <cellStyle name="Ценник 21" xfId="2920" xr:uid="{00000000-0005-0000-0000-0000680B0000}"/>
    <cellStyle name="Ценник 22" xfId="2921" xr:uid="{00000000-0005-0000-0000-0000690B0000}"/>
    <cellStyle name="Ценник 23" xfId="2922" xr:uid="{00000000-0005-0000-0000-00006A0B0000}"/>
    <cellStyle name="Ценник 24" xfId="2923" xr:uid="{00000000-0005-0000-0000-00006B0B0000}"/>
    <cellStyle name="Ценник 25" xfId="2924" xr:uid="{00000000-0005-0000-0000-00006C0B0000}"/>
    <cellStyle name="Ценник 26" xfId="2925" xr:uid="{00000000-0005-0000-0000-00006D0B0000}"/>
    <cellStyle name="Ценник 27" xfId="2926" xr:uid="{00000000-0005-0000-0000-00006E0B0000}"/>
    <cellStyle name="Ценник 28" xfId="2927" xr:uid="{00000000-0005-0000-0000-00006F0B0000}"/>
    <cellStyle name="Ценник 29" xfId="2928" xr:uid="{00000000-0005-0000-0000-0000700B0000}"/>
    <cellStyle name="Ценник 3" xfId="2929" xr:uid="{00000000-0005-0000-0000-0000710B0000}"/>
    <cellStyle name="Ценник 30" xfId="2930" xr:uid="{00000000-0005-0000-0000-0000720B0000}"/>
    <cellStyle name="Ценник 31" xfId="2931" xr:uid="{00000000-0005-0000-0000-0000730B0000}"/>
    <cellStyle name="Ценник 32" xfId="2932" xr:uid="{00000000-0005-0000-0000-0000740B0000}"/>
    <cellStyle name="Ценник 33" xfId="2933" xr:uid="{00000000-0005-0000-0000-0000750B0000}"/>
    <cellStyle name="Ценник 34" xfId="2934" xr:uid="{00000000-0005-0000-0000-0000760B0000}"/>
    <cellStyle name="Ценник 35" xfId="2935" xr:uid="{00000000-0005-0000-0000-0000770B0000}"/>
    <cellStyle name="Ценник 36" xfId="2936" xr:uid="{00000000-0005-0000-0000-0000780B0000}"/>
    <cellStyle name="Ценник 37" xfId="2937" xr:uid="{00000000-0005-0000-0000-0000790B0000}"/>
    <cellStyle name="Ценник 38" xfId="2938" xr:uid="{00000000-0005-0000-0000-00007A0B0000}"/>
    <cellStyle name="Ценник 39" xfId="2939" xr:uid="{00000000-0005-0000-0000-00007B0B0000}"/>
    <cellStyle name="Ценник 4" xfId="2940" xr:uid="{00000000-0005-0000-0000-00007C0B0000}"/>
    <cellStyle name="Ценник 40" xfId="2941" xr:uid="{00000000-0005-0000-0000-00007D0B0000}"/>
    <cellStyle name="Ценник 41" xfId="2942" xr:uid="{00000000-0005-0000-0000-00007E0B0000}"/>
    <cellStyle name="Ценник 42" xfId="2943" xr:uid="{00000000-0005-0000-0000-00007F0B0000}"/>
    <cellStyle name="Ценник 43" xfId="2944" xr:uid="{00000000-0005-0000-0000-0000800B0000}"/>
    <cellStyle name="Ценник 44" xfId="2945" xr:uid="{00000000-0005-0000-0000-0000810B0000}"/>
    <cellStyle name="Ценник 45" xfId="2946" xr:uid="{00000000-0005-0000-0000-0000820B0000}"/>
    <cellStyle name="Ценник 46" xfId="2947" xr:uid="{00000000-0005-0000-0000-0000830B0000}"/>
    <cellStyle name="Ценник 47" xfId="2948" xr:uid="{00000000-0005-0000-0000-0000840B0000}"/>
    <cellStyle name="Ценник 48" xfId="2949" xr:uid="{00000000-0005-0000-0000-0000850B0000}"/>
    <cellStyle name="Ценник 49" xfId="2950" xr:uid="{00000000-0005-0000-0000-0000860B0000}"/>
    <cellStyle name="Ценник 5" xfId="2951" xr:uid="{00000000-0005-0000-0000-0000870B0000}"/>
    <cellStyle name="Ценник 50" xfId="2952" xr:uid="{00000000-0005-0000-0000-0000880B0000}"/>
    <cellStyle name="Ценник 51" xfId="2953" xr:uid="{00000000-0005-0000-0000-0000890B0000}"/>
    <cellStyle name="Ценник 52" xfId="2954" xr:uid="{00000000-0005-0000-0000-00008A0B0000}"/>
    <cellStyle name="Ценник 53" xfId="2955" xr:uid="{00000000-0005-0000-0000-00008B0B0000}"/>
    <cellStyle name="Ценник 54" xfId="2956" xr:uid="{00000000-0005-0000-0000-00008C0B0000}"/>
    <cellStyle name="Ценник 55" xfId="2957" xr:uid="{00000000-0005-0000-0000-00008D0B0000}"/>
    <cellStyle name="Ценник 56" xfId="2958" xr:uid="{00000000-0005-0000-0000-00008E0B0000}"/>
    <cellStyle name="Ценник 57" xfId="2959" xr:uid="{00000000-0005-0000-0000-00008F0B0000}"/>
    <cellStyle name="Ценник 58" xfId="2960" xr:uid="{00000000-0005-0000-0000-0000900B0000}"/>
    <cellStyle name="Ценник 59" xfId="2961" xr:uid="{00000000-0005-0000-0000-0000910B0000}"/>
    <cellStyle name="Ценник 6" xfId="2962" xr:uid="{00000000-0005-0000-0000-0000920B0000}"/>
    <cellStyle name="Ценник 60" xfId="2963" xr:uid="{00000000-0005-0000-0000-0000930B0000}"/>
    <cellStyle name="Ценник 61" xfId="2964" xr:uid="{00000000-0005-0000-0000-0000940B0000}"/>
    <cellStyle name="Ценник 62" xfId="2965" xr:uid="{00000000-0005-0000-0000-0000950B0000}"/>
    <cellStyle name="Ценник 63" xfId="2966" xr:uid="{00000000-0005-0000-0000-0000960B0000}"/>
    <cellStyle name="Ценник 64" xfId="2967" xr:uid="{00000000-0005-0000-0000-0000970B0000}"/>
    <cellStyle name="Ценник 65" xfId="2968" xr:uid="{00000000-0005-0000-0000-0000980B0000}"/>
    <cellStyle name="Ценник 66" xfId="2969" xr:uid="{00000000-0005-0000-0000-0000990B0000}"/>
    <cellStyle name="Ценник 67" xfId="2970" xr:uid="{00000000-0005-0000-0000-00009A0B0000}"/>
    <cellStyle name="Ценник 68" xfId="2971" xr:uid="{00000000-0005-0000-0000-00009B0B0000}"/>
    <cellStyle name="Ценник 69" xfId="2972" xr:uid="{00000000-0005-0000-0000-00009C0B0000}"/>
    <cellStyle name="Ценник 7" xfId="2973" xr:uid="{00000000-0005-0000-0000-00009D0B0000}"/>
    <cellStyle name="Ценник 70" xfId="2974" xr:uid="{00000000-0005-0000-0000-00009E0B0000}"/>
    <cellStyle name="Ценник 71" xfId="2975" xr:uid="{00000000-0005-0000-0000-00009F0B0000}"/>
    <cellStyle name="Ценник 72" xfId="2976" xr:uid="{00000000-0005-0000-0000-0000A00B0000}"/>
    <cellStyle name="Ценник 73" xfId="2977" xr:uid="{00000000-0005-0000-0000-0000A10B0000}"/>
    <cellStyle name="Ценник 74" xfId="2978" xr:uid="{00000000-0005-0000-0000-0000A20B0000}"/>
    <cellStyle name="Ценник 75" xfId="2979" xr:uid="{00000000-0005-0000-0000-0000A30B0000}"/>
    <cellStyle name="Ценник 76" xfId="2980" xr:uid="{00000000-0005-0000-0000-0000A40B0000}"/>
    <cellStyle name="Ценник 8" xfId="2981" xr:uid="{00000000-0005-0000-0000-0000A50B0000}"/>
    <cellStyle name="Ценник 9" xfId="2982" xr:uid="{00000000-0005-0000-0000-0000A60B0000}"/>
    <cellStyle name="Экспертиза" xfId="2983" xr:uid="{00000000-0005-0000-0000-0000A70B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16.xml"/><Relationship Id="rId21" Type="http://schemas.openxmlformats.org/officeDocument/2006/relationships/externalLink" Target="externalLinks/externalLink11.xml"/><Relationship Id="rId42" Type="http://schemas.openxmlformats.org/officeDocument/2006/relationships/externalLink" Target="externalLinks/externalLink32.xml"/><Relationship Id="rId47" Type="http://schemas.openxmlformats.org/officeDocument/2006/relationships/externalLink" Target="externalLinks/externalLink37.xml"/><Relationship Id="rId63" Type="http://schemas.openxmlformats.org/officeDocument/2006/relationships/externalLink" Target="externalLinks/externalLink53.xml"/><Relationship Id="rId68" Type="http://schemas.openxmlformats.org/officeDocument/2006/relationships/externalLink" Target="externalLinks/externalLink58.xml"/><Relationship Id="rId84" Type="http://schemas.openxmlformats.org/officeDocument/2006/relationships/externalLink" Target="externalLinks/externalLink74.xml"/><Relationship Id="rId16" Type="http://schemas.openxmlformats.org/officeDocument/2006/relationships/externalLink" Target="externalLinks/externalLink6.xml"/><Relationship Id="rId11" Type="http://schemas.openxmlformats.org/officeDocument/2006/relationships/externalLink" Target="externalLinks/externalLink1.xml"/><Relationship Id="rId32" Type="http://schemas.openxmlformats.org/officeDocument/2006/relationships/externalLink" Target="externalLinks/externalLink22.xml"/><Relationship Id="rId37" Type="http://schemas.openxmlformats.org/officeDocument/2006/relationships/externalLink" Target="externalLinks/externalLink27.xml"/><Relationship Id="rId53" Type="http://schemas.openxmlformats.org/officeDocument/2006/relationships/externalLink" Target="externalLinks/externalLink43.xml"/><Relationship Id="rId58" Type="http://schemas.openxmlformats.org/officeDocument/2006/relationships/externalLink" Target="externalLinks/externalLink48.xml"/><Relationship Id="rId74" Type="http://schemas.openxmlformats.org/officeDocument/2006/relationships/externalLink" Target="externalLinks/externalLink64.xml"/><Relationship Id="rId79" Type="http://schemas.openxmlformats.org/officeDocument/2006/relationships/externalLink" Target="externalLinks/externalLink69.xml"/><Relationship Id="rId5" Type="http://schemas.openxmlformats.org/officeDocument/2006/relationships/worksheet" Target="worksheets/sheet5.xml"/><Relationship Id="rId19" Type="http://schemas.openxmlformats.org/officeDocument/2006/relationships/externalLink" Target="externalLinks/externalLink9.xml"/><Relationship Id="rId14" Type="http://schemas.openxmlformats.org/officeDocument/2006/relationships/externalLink" Target="externalLinks/externalLink4.xml"/><Relationship Id="rId22" Type="http://schemas.openxmlformats.org/officeDocument/2006/relationships/externalLink" Target="externalLinks/externalLink12.xml"/><Relationship Id="rId27" Type="http://schemas.openxmlformats.org/officeDocument/2006/relationships/externalLink" Target="externalLinks/externalLink17.xml"/><Relationship Id="rId30" Type="http://schemas.openxmlformats.org/officeDocument/2006/relationships/externalLink" Target="externalLinks/externalLink20.xml"/><Relationship Id="rId35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33.xml"/><Relationship Id="rId48" Type="http://schemas.openxmlformats.org/officeDocument/2006/relationships/externalLink" Target="externalLinks/externalLink38.xml"/><Relationship Id="rId56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54.xml"/><Relationship Id="rId69" Type="http://schemas.openxmlformats.org/officeDocument/2006/relationships/externalLink" Target="externalLinks/externalLink59.xml"/><Relationship Id="rId77" Type="http://schemas.openxmlformats.org/officeDocument/2006/relationships/externalLink" Target="externalLinks/externalLink67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41.xml"/><Relationship Id="rId72" Type="http://schemas.openxmlformats.org/officeDocument/2006/relationships/externalLink" Target="externalLinks/externalLink62.xml"/><Relationship Id="rId80" Type="http://schemas.openxmlformats.org/officeDocument/2006/relationships/externalLink" Target="externalLinks/externalLink70.xml"/><Relationship Id="rId85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5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23.xml"/><Relationship Id="rId38" Type="http://schemas.openxmlformats.org/officeDocument/2006/relationships/externalLink" Target="externalLinks/externalLink28.xml"/><Relationship Id="rId46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49.xml"/><Relationship Id="rId67" Type="http://schemas.openxmlformats.org/officeDocument/2006/relationships/externalLink" Target="externalLinks/externalLink57.xml"/><Relationship Id="rId20" Type="http://schemas.openxmlformats.org/officeDocument/2006/relationships/externalLink" Target="externalLinks/externalLink10.xml"/><Relationship Id="rId41" Type="http://schemas.openxmlformats.org/officeDocument/2006/relationships/externalLink" Target="externalLinks/externalLink31.xml"/><Relationship Id="rId54" Type="http://schemas.openxmlformats.org/officeDocument/2006/relationships/externalLink" Target="externalLinks/externalLink44.xml"/><Relationship Id="rId62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0.xml"/><Relationship Id="rId75" Type="http://schemas.openxmlformats.org/officeDocument/2006/relationships/externalLink" Target="externalLinks/externalLink65.xml"/><Relationship Id="rId83" Type="http://schemas.openxmlformats.org/officeDocument/2006/relationships/externalLink" Target="externalLinks/externalLink73.xml"/><Relationship Id="rId88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5.xml"/><Relationship Id="rId23" Type="http://schemas.openxmlformats.org/officeDocument/2006/relationships/externalLink" Target="externalLinks/externalLink13.xml"/><Relationship Id="rId28" Type="http://schemas.openxmlformats.org/officeDocument/2006/relationships/externalLink" Target="externalLinks/externalLink18.xml"/><Relationship Id="rId36" Type="http://schemas.openxmlformats.org/officeDocument/2006/relationships/externalLink" Target="externalLinks/externalLink26.xml"/><Relationship Id="rId49" Type="http://schemas.openxmlformats.org/officeDocument/2006/relationships/externalLink" Target="externalLinks/externalLink39.xml"/><Relationship Id="rId57" Type="http://schemas.openxmlformats.org/officeDocument/2006/relationships/externalLink" Target="externalLinks/externalLink47.xml"/><Relationship Id="rId10" Type="http://schemas.openxmlformats.org/officeDocument/2006/relationships/worksheet" Target="worksheets/sheet10.xml"/><Relationship Id="rId31" Type="http://schemas.openxmlformats.org/officeDocument/2006/relationships/externalLink" Target="externalLinks/externalLink21.xml"/><Relationship Id="rId44" Type="http://schemas.openxmlformats.org/officeDocument/2006/relationships/externalLink" Target="externalLinks/externalLink34.xml"/><Relationship Id="rId52" Type="http://schemas.openxmlformats.org/officeDocument/2006/relationships/externalLink" Target="externalLinks/externalLink42.xml"/><Relationship Id="rId60" Type="http://schemas.openxmlformats.org/officeDocument/2006/relationships/externalLink" Target="externalLinks/externalLink50.xml"/><Relationship Id="rId65" Type="http://schemas.openxmlformats.org/officeDocument/2006/relationships/externalLink" Target="externalLinks/externalLink55.xml"/><Relationship Id="rId73" Type="http://schemas.openxmlformats.org/officeDocument/2006/relationships/externalLink" Target="externalLinks/externalLink63.xml"/><Relationship Id="rId78" Type="http://schemas.openxmlformats.org/officeDocument/2006/relationships/externalLink" Target="externalLinks/externalLink68.xml"/><Relationship Id="rId81" Type="http://schemas.openxmlformats.org/officeDocument/2006/relationships/externalLink" Target="externalLinks/externalLink71.xml"/><Relationship Id="rId86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39" Type="http://schemas.openxmlformats.org/officeDocument/2006/relationships/externalLink" Target="externalLinks/externalLink29.xml"/><Relationship Id="rId34" Type="http://schemas.openxmlformats.org/officeDocument/2006/relationships/externalLink" Target="externalLinks/externalLink24.xml"/><Relationship Id="rId50" Type="http://schemas.openxmlformats.org/officeDocument/2006/relationships/externalLink" Target="externalLinks/externalLink40.xml"/><Relationship Id="rId55" Type="http://schemas.openxmlformats.org/officeDocument/2006/relationships/externalLink" Target="externalLinks/externalLink45.xml"/><Relationship Id="rId76" Type="http://schemas.openxmlformats.org/officeDocument/2006/relationships/externalLink" Target="externalLinks/externalLink66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61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19.xml"/><Relationship Id="rId24" Type="http://schemas.openxmlformats.org/officeDocument/2006/relationships/externalLink" Target="externalLinks/externalLink14.xml"/><Relationship Id="rId40" Type="http://schemas.openxmlformats.org/officeDocument/2006/relationships/externalLink" Target="externalLinks/externalLink30.xml"/><Relationship Id="rId45" Type="http://schemas.openxmlformats.org/officeDocument/2006/relationships/externalLink" Target="externalLinks/externalLink35.xml"/><Relationship Id="rId66" Type="http://schemas.openxmlformats.org/officeDocument/2006/relationships/externalLink" Target="externalLinks/externalLink56.xml"/><Relationship Id="rId87" Type="http://schemas.openxmlformats.org/officeDocument/2006/relationships/sharedStrings" Target="sharedStrings.xml"/><Relationship Id="rId61" Type="http://schemas.openxmlformats.org/officeDocument/2006/relationships/externalLink" Target="externalLinks/externalLink51.xml"/><Relationship Id="rId82" Type="http://schemas.openxmlformats.org/officeDocument/2006/relationships/externalLink" Target="externalLinks/externalLink7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uslovskaya.OV\AppData\Local\Microsoft\Windows\INetCache\Content.Outlook\WCWUKFE0\&#1057;&#1057;&#1056;_&#1055;&#1057;%20&#1058;&#1086;&#1084;&#1072;&#1088;&#1086;&#1074;&#1082;&#1072;_&#1041;&#1051;-6332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84;&#1077;&#1090;&#1085;&#1099;&#1081;%20&#1088;&#1072;&#1089;&#1095;&#1077;&#1090;%20M_000-32-1-06.10-0007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ngdu_psb\DOCUME~1\N_KUPT~1.ORE\LOCALS~1\Temp\sobi_020318_blank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ata\&#1056;&#1072;&#1073;&#1086;&#1090;&#1072;%20&#1074;%20&#1062;&#1077;&#1085;&#1090;&#1088;&#1069;&#1085;&#1077;&#1088;&#1075;&#1086;&#1055;&#1088;&#1086;&#1077;&#1082;&#1090;\&#1050;&#1054;&#1053;&#1050;&#1059;&#1056;&#1057;&#1053;&#1040;&#1071;\&#1052;&#1056;&#1057;&#1050;\&#1050;&#1091;&#1079;&#1073;&#1072;&#1089;&#1089;\&#1056;&#1072;&#1089;&#1087;&#1072;&#1076;&#1089;&#1082;&#1072;&#1103;\&#1050;&#1044;\&#1044;&#1086;&#1075;&#1086;&#1074;&#1086;&#1088;\&#1057;&#1084;&#1077;&#1090;&#1072;%20&#1042;&#1051;%20110%20&#1082;&#1042;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&#1054;&#1073;&#1098;&#1077;&#1082;&#1090;%20&#1042;&#1042;&#1040;\&#1055;&#1088;&#1080;&#1095;&#1072;&#1083;%20&#1041;&#1077;&#1088;&#1077;&#1075;\Plan%20%20Smeta%202006%20%20&#1041;&#1077;&#1088;&#1077;&#1075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02s05\Energoservice\Documents%20and%20Settings\&#1058;&#1072;&#1090;&#1100;&#1103;&#1085;&#1072;\Local%20Settings\Temporary%20Internet%20Files\Content.Outlook\K7A3UC0N\&#1057;&#1084;&#1077;&#1090;&#1072;%20%20&#1055;&#1048;&#1056;%20&#1051;&#1054;&#1058;%205.xlsx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&#1054;&#1090;&#1076;&#1077;&#1083;&#1099;\&#1056;&#1072;&#1073;&#1086;&#1090;&#1072;\&#1050;&#1054;&#1053;&#1082;&#1091;&#1088;&#1057;&#1053;&#1040;&#1071;\&#1055;&#1056;&#1048;&#1052;&#1045;&#1056;%20&#1050;&#1091;&#1079;&#1073;&#1072;&#1089;&#1089;\&#1050;&#1044;_&#1055;&#1072;&#1076;&#1091;&#1085;&#1089;&#1082;&#1072;&#1103;\&#1089;&#1084;&#1077;&#1090;&#1099;\&#1042;&#1051;%2010%20&#1082;&#1042;%20&#1055;&#1072;&#1076;&#1091;&#1085;&#1089;&#1082;&#1072;&#1103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vo-d\d\&#1042;&#1080;&#1083;&#1099;\GEODESIA\Natasha\&#1042;&#1053;&#1048;&#1048;&#1056;\&#1057;&#1084;&#1077;&#1090;&#1072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ata\&#1056;&#1072;&#1073;&#1086;&#1090;&#1072;%20&#1074;%20&#1062;&#1077;&#1085;&#1090;&#1088;&#1069;&#1085;&#1077;&#1088;&#1075;&#1086;&#1055;&#1088;&#1086;&#1077;&#1082;&#1090;\&#1050;&#1054;&#1053;&#1050;&#1059;&#1056;&#1057;&#1053;&#1040;&#1071;\&#1052;&#1056;&#1057;&#1050;\&#1050;&#1091;&#1079;&#1073;&#1072;&#1089;&#1089;\&#1056;&#1072;&#1089;&#1087;&#1072;&#1076;&#1089;&#1082;&#1072;&#1103;\&#1050;&#1044;\&#1055;&#1052;&#1050;%20&#1056;&#1072;&#1089;&#1087;&#1072;&#1076;&#1089;&#1082;&#1072;&#1103;%20&#1076;&#1086;&#1075;&#1086;&#1074;&#1086;&#1088;\&#1055;&#1088;&#1080;&#1083;.2,%20&#1087;&#1088;&#1080;&#1083;.5.1-5.13%20&#1057;&#1084;&#1077;&#1090;&#1072;%20&#1055;&#1057;%20&#1056;&#1072;&#1089;&#1087;&#1072;&#1076;&#1089;&#1082;&#1072;&#1103;%20&#1055;&#1052;&#1050;.xlsx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ocuments%20and%20Settings\&#1058;&#1072;&#1090;&#1100;&#1103;&#1085;&#1072;\Local%20Settings\Temporary%20Internet%20Files\Content.Outlook\K7A3UC0N\&#1057;&#1084;&#1077;&#1090;&#1072;%20%20&#1055;&#1048;&#1056;%20&#1051;&#1054;&#1058;%205.xlsx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le\DepInvest\&#1044;&#1048;-&#1044;&#1083;&#1103;%20&#1086;&#1073;&#1084;&#1077;&#1085;&#1072;\!&#1055;&#1086;&#1083;&#1085;&#1099;&#1081;%20&#1082;&#1086;&#1084;&#1087;&#1083;&#1077;&#1082;&#1090;%20&#1054;&#1052;%202022\&#1055;&#1088;&#1077;&#1076;&#1083;&#1086;&#1078;&#1077;&#1085;&#1080;&#1103;\&#1053;&#1086;&#1074;&#1099;&#1077;%20&#1048;&#1055;\&#1053;&#1083;&#1069;&#1057;\&#1053;&#1072;&#1076;&#1077;&#1078;&#1085;&#1086;&#1089;&#1090;&#1100;\M_10220295607\&#1057;&#1090;&#1086;&#1080;&#1084;&#1086;&#1089;&#1090;&#1100;\M_10220295607_&#1059;&#1056;&#1057;_&#1054;&#1040;.xlsx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oogle%20Drive\&#1044;&#1083;&#1103;%20&#1052;&#1072;&#1088;&#1080;&#1085;&#1099;\&#1056;&#1072;&#1079;&#1085;&#1099;&#1077;%20&#1089;&#1084;&#1077;&#1090;&#1099;\&#1058;&#1093;&#1069;&#1057;%20&#1088;&#1072;&#1089;&#1095;&#1077;&#1090;%20&#1079;&#1072;&#1103;&#1074;&#1086;&#1082;\&#1088;&#1072;&#1089;&#1095;&#1077;&#1090;%20&#1082;%20&#1079;&#1072;&#1103;&#1074;&#1082;&#1077;%20&#1052;&#1072;&#1094;&#1082;&#1077;&#1074;&#1080;&#1095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le\DepInvest\&#1044;&#1048;-&#1044;&#1083;&#1103;%20&#1086;&#1073;&#1084;&#1077;&#1085;&#1072;\!&#1055;&#1086;&#1083;&#1085;&#1099;&#1081;%20&#1082;&#1086;&#1084;&#1087;&#1083;&#1077;&#1082;&#1090;%20&#1054;&#1052;%202022\&#1055;&#1088;&#1077;&#1076;&#1083;&#1086;&#1078;&#1077;&#1085;&#1080;&#1103;\&#1053;&#1086;&#1074;&#1099;&#1077;%20&#1048;&#1055;\&#1050;&#1085;&#1069;&#1057;\M_10220051606\M_10220051606_&#1059;&#1056;&#1057;_&#1054;&#1040;_(&#1052;&#1077;&#1090;&#1086;&#1076;&#1080;&#1082;&#1072;%20421&#1087;&#1088;).xlsx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omahinavv\&#1084;&#1086;&#1080;%20&#1076;&#1086;&#1082;&#1091;&#1084;&#1077;&#1085;&#1090;\WINDOWS\TEMP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ocuments%20and%20Settings\DembovskayaIV\&#1052;&#1086;&#1080;%20&#1076;&#1086;&#1082;&#1091;&#1084;&#1077;&#1085;&#1090;&#1099;\&#1048;&#1088;&#1080;&#1085;&#1072;\&#1057;&#1084;&#1077;&#1090;&#1099;%20&#1085;&#1072;%20&#1055;&#1048;&#1056;\2011%20&#1075;&#1086;&#1076;\&#1056;&#1077;&#1082;&#1086;&#1085;&#1089;&#1090;&#1088;&#1091;&#1082;&#1094;&#1080;&#1103;%20&#1055;&#1057;%20110%20&#1047;&#1072;&#1087;,%20&#1057;&#1077;&#1074;-&#1047;&#1072;&#1087;%20,&#1057;&#1098;&#1077;&#1079;&#1076;\&#1055;&#1057;%20&#1082;%20&#1076;&#1086;&#1075;&#1086;&#1074;&#1086;&#1088;&#1091;\2_&#1050;&#1054;&#1056;&#1056;&#1045;&#1050;&#1058;_&#1062;&#1069;&#1055;_&#1055;&#1057;%20&#1047;&#1072;&#1087;&#1072;&#1076;&#1085;&#1072;&#1103;.xlsx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ocuments%20and%20Settings\FilEB\Application%20Data\Microsoft\Excel\&#1057;&#1084;&#1077;&#1090;&#1072;_&#1055;&#1057;%20&#1040;&#1083;&#1090;&#1072;&#1081;&#1089;&#1082;&#1080;&#1081;%20&#1041;&#1077;&#1082;&#1086;&#1085;_29%2006%2011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le\Users\Sivik.KV\Desktop\&#1087;&#1086;%20&#1085;&#1086;&#1074;&#1086;&#1081;%20&#1084;&#1077;&#1090;&#1086;&#1076;&#1080;&#1082;&#1077;\M_10220081607\M_10220051606_&#1059;&#1056;&#1057;_&#1054;&#1040;_(&#1052;&#1077;&#1090;&#1086;&#1076;&#1080;&#1082;&#1072;%20421&#1087;&#1088;)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zlyakov-rv\Shared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СР 2017"/>
      <sheetName val="ССР 2000"/>
      <sheetName val="01-01"/>
      <sheetName val="02-01"/>
      <sheetName val="09-01"/>
      <sheetName val="командировочные"/>
    </sheetNames>
    <sheetDataSet>
      <sheetData sheetId="0" refreshError="1"/>
      <sheetData sheetId="1" refreshError="1"/>
      <sheetData sheetId="2" refreshError="1"/>
      <sheetData sheetId="3" refreshError="1">
        <row r="46">
          <cell r="F46">
            <v>0</v>
          </cell>
        </row>
      </sheetData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  <sheetName val="Проект Планир"/>
      <sheetName val="Град план"/>
      <sheetName val="Сметный расчет№2.4"/>
      <sheetName val="Сметный расчет№2.5"/>
      <sheetName val="ААС М.Вешак (259,8)"/>
      <sheetName val="См 1 наруж.водопровод"/>
      <sheetName val="Курсы"/>
      <sheetName val="[Книга1.xls]Documents and Setti"/>
      <sheetName val="3.3.31."/>
      <sheetName val="Documents and Settings_Halilova"/>
      <sheetName val="ААС М.Вешак (259,8)_x005f_x0000__x000"/>
      <sheetName val="ААС М.Вешак (259,8)__İŹ__x005f_x0004_"/>
      <sheetName val="все"/>
      <sheetName val="[Книга1.xls]_x0000_&amp;_x0000_'_x0000_(_x0000_)_x0000_*_x0000_+_x0000_,_x0000_-_x0000_._x0000_"/>
      <sheetName val="[Книга1.xls]?&amp;?'?(?)?*?+?,?-?.?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  <sheetName val="Лист1"/>
      <sheetName val="Обновление"/>
      <sheetName val="Цена"/>
      <sheetName val="Product"/>
      <sheetName val="Коэфф1."/>
      <sheetName val="топография"/>
      <sheetName val="Креди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ГАЗ_камаз"/>
      <sheetName val="№2Гидромет."/>
      <sheetName val="№2Геолог"/>
      <sheetName val="№2Геолог с.п."/>
      <sheetName val="№3Экологи (2этап)"/>
      <sheetName val="Смета 2 эл.монтаж"/>
      <sheetName val="Смета 1 общестроит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  <sheetName val="13.1"/>
      <sheetName val="Данные для расчёта сметы"/>
      <sheetName val="ЭХЗ"/>
      <sheetName val="График"/>
      <sheetName val="Коэфф1."/>
      <sheetName val="Табл38-7"/>
      <sheetName val="1.1"/>
      <sheetName val="Сводная"/>
      <sheetName val="СС"/>
      <sheetName val="Лист1"/>
      <sheetName val="Обновление"/>
      <sheetName val="все"/>
      <sheetName val="Суточная"/>
      <sheetName val="COA- Nov  02"/>
      <sheetName val="мсн"/>
      <sheetName val="Разработка проекта"/>
      <sheetName val="Opex personnel (Term facs)"/>
      <sheetName val="Цена"/>
      <sheetName val="Product"/>
      <sheetName val="Пример расчета"/>
      <sheetName val="Additives"/>
      <sheetName val="Ryazan"/>
      <sheetName val="Assumpt"/>
      <sheetName val="КП (2)"/>
      <sheetName val="Капитальные затраты"/>
      <sheetName val="ВКЕ"/>
      <sheetName val="Счет-Фактура"/>
      <sheetName val="Ачинский НПЗ"/>
      <sheetName val="СметаСводная Колпино"/>
      <sheetName val="СПЕЦИФИКАЦИЯ"/>
      <sheetName val="Смета 1"/>
      <sheetName val="исходные данные"/>
      <sheetName val="расчетные таблицы"/>
      <sheetName val="СметаСводная снег"/>
      <sheetName val="СМЕТА проект"/>
      <sheetName val="НЕДЕЛИ"/>
      <sheetName val="2.2 "/>
      <sheetName val="к.84-к.8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"/>
      <sheetName val="ССР 4 кв. 2015 "/>
      <sheetName val="Объектный сметный расчет "/>
      <sheetName val="Объектный сметный расчет 2-12"/>
      <sheetName val="Объектный сметный расчет 09-01"/>
      <sheetName val="Источник ценовой информации"/>
      <sheetName val="Стоимость оборудования по ТКП "/>
      <sheetName val="РНМЦЛ по КП"/>
      <sheetName val="Протокол"/>
      <sheetName val="Расчет с НД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  <sheetName val="Разработка проекта"/>
      <sheetName val="sapactivexlhiddensheet"/>
      <sheetName val="Norm"/>
      <sheetName val="Сводная смета"/>
      <sheetName val="list"/>
      <sheetName val="Смета"/>
      <sheetName val="Табл38-7"/>
      <sheetName val="топография"/>
      <sheetName val="ПДР ООО &quot;Юкос ФБЦ&quot;"/>
      <sheetName val="Nodes"/>
      <sheetName val="Periods"/>
      <sheetName val="Справочник"/>
      <sheetName val="Хар_"/>
      <sheetName val="С1_"/>
      <sheetName val="13.1"/>
      <sheetName val="все"/>
      <sheetName val="топо"/>
      <sheetName val="Коэф"/>
      <sheetName val="XLR_NoRangeSheet"/>
      <sheetName val="График"/>
      <sheetName val="OCK1"/>
      <sheetName val="ц_1991"/>
      <sheetName val="Шкаф"/>
      <sheetName val="Коэфф1."/>
      <sheetName val="Прайс лист"/>
      <sheetName val="ВКЕ"/>
      <sheetName val="Journals"/>
      <sheetName val="№5 СУБ Инж защ"/>
      <sheetName val="Summary"/>
      <sheetName val="Opex personnel (Term facs)"/>
      <sheetName val="Лист1"/>
      <sheetName val="Lim"/>
      <sheetName val="СС"/>
      <sheetName val="СМЕТА проект"/>
      <sheetName val="Справочники"/>
      <sheetName val="Параметры"/>
      <sheetName val="Списки"/>
      <sheetName val="МБП"/>
      <sheetName val="Сводная"/>
      <sheetName val="Цена"/>
      <sheetName val="КП (2)"/>
      <sheetName val="СВОД"/>
      <sheetName val="Бюджет"/>
      <sheetName val="Дополнительные параметры"/>
      <sheetName val="Лист"/>
      <sheetName val="Капитальные затраты"/>
      <sheetName val="Обновление"/>
      <sheetName val="Product"/>
      <sheetName val="2.2 "/>
      <sheetName val="B"/>
      <sheetName val="начало"/>
      <sheetName val="Ком  предл по Сероочистке Алато"/>
      <sheetName val="к.84-к.83"/>
      <sheetName val="Кредиты"/>
      <sheetName val="Control"/>
      <sheetName val="Курсы"/>
      <sheetName val="breakdown"/>
      <sheetName val="трансформация1"/>
      <sheetName val="эл.химз."/>
      <sheetName val="гидрология"/>
      <sheetName val="Ачинский НПЗ"/>
      <sheetName val="ID"/>
      <sheetName val="УКП"/>
      <sheetName val="Panduit"/>
      <sheetName val="Справочные данные"/>
      <sheetName val="total"/>
      <sheetName val="Комплектация"/>
      <sheetName val="трубы"/>
      <sheetName val="СМР"/>
      <sheetName val="дороги"/>
      <sheetName val="PwC Copies from old models --&gt;&gt;"/>
      <sheetName val="Акт выбора"/>
      <sheetName val="Зап-3- СЦБ"/>
      <sheetName val="ПОДПИСИ"/>
      <sheetName val="СметаСводная Ры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  <sheetName val="basa"/>
      <sheetName val="исх-данные"/>
      <sheetName val="УКП"/>
      <sheetName val="Glossa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  <sheetName val="ЛЧ"/>
      <sheetName val="Общ"/>
      <sheetName val="Appendix 1"/>
      <sheetName val="Расчет_ССР"/>
      <sheetName val="Параметры"/>
      <sheetName val="sps6020"/>
      <sheetName val="Пром1"/>
      <sheetName val="ПС 110 кВ (доп)"/>
      <sheetName val="свод 2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"/>
      <sheetName val="ВЛ 110"/>
      <sheetName val="ООС"/>
      <sheetName val="ГОиЧС"/>
      <sheetName val="Геология ВЛ"/>
      <sheetName val="Геодезия ВЛ"/>
      <sheetName val="ГЭК110"/>
      <sheetName val="Справка"/>
    </sheetNames>
    <sheetDataSet>
      <sheetData sheetId="0">
        <row r="2">
          <cell r="C2" t="str">
            <v>???????????? Проектная документация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A3">
            <v>12</v>
          </cell>
          <cell r="I3">
            <v>4</v>
          </cell>
        </row>
        <row r="4">
          <cell r="I4">
            <v>6</v>
          </cell>
        </row>
        <row r="5">
          <cell r="I5">
            <v>8</v>
          </cell>
        </row>
        <row r="6">
          <cell r="I6">
            <v>12</v>
          </cell>
        </row>
        <row r="7">
          <cell r="I7">
            <v>16</v>
          </cell>
        </row>
        <row r="8">
          <cell r="I8">
            <v>20</v>
          </cell>
        </row>
        <row r="9">
          <cell r="I9">
            <v>24</v>
          </cell>
        </row>
        <row r="10">
          <cell r="I10">
            <v>28</v>
          </cell>
        </row>
        <row r="11">
          <cell r="I11">
            <v>32</v>
          </cell>
        </row>
        <row r="12">
          <cell r="I12">
            <v>36</v>
          </cell>
        </row>
        <row r="13">
          <cell r="I13">
            <v>40</v>
          </cell>
        </row>
        <row r="14">
          <cell r="I14">
            <v>44</v>
          </cell>
        </row>
        <row r="15">
          <cell r="I15">
            <v>48</v>
          </cell>
        </row>
        <row r="16">
          <cell r="I16">
            <v>52</v>
          </cell>
        </row>
        <row r="17">
          <cell r="I17">
            <v>56</v>
          </cell>
        </row>
        <row r="18">
          <cell r="I18">
            <v>60</v>
          </cell>
        </row>
        <row r="19">
          <cell r="I19">
            <v>80</v>
          </cell>
        </row>
        <row r="20">
          <cell r="I20">
            <v>100</v>
          </cell>
        </row>
        <row r="21">
          <cell r="I21">
            <v>120</v>
          </cell>
        </row>
        <row r="22">
          <cell r="I22">
            <v>140</v>
          </cell>
        </row>
        <row r="23">
          <cell r="I23">
            <v>160</v>
          </cell>
        </row>
        <row r="24">
          <cell r="I24">
            <v>180</v>
          </cell>
        </row>
        <row r="25">
          <cell r="I25">
            <v>200</v>
          </cell>
        </row>
        <row r="26">
          <cell r="I26">
            <v>280</v>
          </cell>
        </row>
        <row r="27">
          <cell r="I27">
            <v>360</v>
          </cell>
        </row>
        <row r="28">
          <cell r="I28">
            <v>440</v>
          </cell>
        </row>
        <row r="29">
          <cell r="I29">
            <v>520</v>
          </cell>
        </row>
        <row r="30">
          <cell r="I30">
            <v>600</v>
          </cell>
        </row>
        <row r="31">
          <cell r="I31">
            <v>680</v>
          </cell>
        </row>
        <row r="32">
          <cell r="I32">
            <v>760</v>
          </cell>
        </row>
        <row r="33">
          <cell r="I33">
            <v>840</v>
          </cell>
        </row>
        <row r="34">
          <cell r="I34">
            <v>920</v>
          </cell>
        </row>
        <row r="35">
          <cell r="I35">
            <v>1000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База"/>
      <sheetName val="Полигон - ИЭИ "/>
      <sheetName val="Ком"/>
      <sheetName val="АСУ-линия-1"/>
      <sheetName val="ТЗ АСУ-1"/>
      <sheetName val="Виды работ АСО"/>
      <sheetName val="таблица_руко_x0019__x0015__x0009__x0003__x000c__x0011__x0011_"/>
      <sheetName val="ᄀᄀᄀᄀᄀᄀᄀᄀᄀᄀᄀᄀᄀᄀᄀᄀᄀ"/>
      <sheetName val="таблица_руко_x0019__x0015_ _x0003__x000c__x0011__x0011_"/>
      <sheetName val="#ССЫЛКА"/>
      <sheetName val="СМ_x000b__x0011__x0012__x000c__x0011__x0011__x0011__x0011__x0011__x0011_"/>
      <sheetName val="2-stage"/>
      <sheetName val="Объем работ"/>
      <sheetName val="MararashAA"/>
      <sheetName val="ПРОЦЕНТЫ"/>
      <sheetName val="Бл.электр."/>
      <sheetName val="ИД СМ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информация"/>
      <sheetName val="ц_1991"/>
      <sheetName val="Данные для расчёта сметы"/>
      <sheetName val="К.рын"/>
      <sheetName val="Сводная смета"/>
      <sheetName val="СметаСводная"/>
      <sheetName val="свод1"/>
      <sheetName val="ИГ1"/>
      <sheetName val="свод 2"/>
      <sheetName val="СметаСводная Рыб"/>
      <sheetName val="См 1 наруж.водопровод"/>
      <sheetName val="#ССЫЛКА"/>
      <sheetName val="СметаСводная Колпино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Материалы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.рын"/>
      <sheetName val="К.план"/>
      <sheetName val="Сводная смета"/>
      <sheetName val="исходн"/>
      <sheetName val="причал"/>
      <sheetName val="ОВОС"/>
    </sheetNames>
    <sheetDataSet>
      <sheetData sheetId="0"/>
      <sheetData sheetId="1" refreshError="1"/>
      <sheetData sheetId="2">
        <row r="5">
          <cell r="B5" t="str">
            <v>Наименование организации Исполнителя - ООО "ПИИ ГИДЭП"</v>
          </cell>
        </row>
        <row r="6">
          <cell r="B6" t="str">
            <v xml:space="preserve">Наименование  организации Заказчика - 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  <sheetName val="СметаСводная Рыб"/>
      <sheetName val="Лист1"/>
      <sheetName val="Обновление"/>
      <sheetName val="Пример расчета"/>
      <sheetName val="Зап-3- СЦБ"/>
      <sheetName val="К.рын"/>
      <sheetName val="Сводная смета"/>
      <sheetName val="Землеотвод"/>
      <sheetName val="sapactivexlhiddensheet"/>
      <sheetName val="График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все"/>
      <sheetName val="Нормы"/>
      <sheetName val="OCK1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EKDEB90"/>
      <sheetName val="изыскания 2"/>
      <sheetName val="мсн"/>
      <sheetName val="КП к ГК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  <sheetName val="топограф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  <sheetData sheetId="6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 refreshError="1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>
        <row r="39">
          <cell r="K39">
            <v>0</v>
          </cell>
        </row>
      </sheetData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ПИР"/>
      <sheetName val="геодезия КТП"/>
      <sheetName val="геодзия 0,4 "/>
      <sheetName val="гос.экспертиза"/>
      <sheetName val="СМР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водник"/>
      <sheetName val="Нов. уч."/>
      <sheetName val="ООС"/>
      <sheetName val="ПБ"/>
      <sheetName val="Геология"/>
      <sheetName val="Геодезия"/>
      <sheetName val="ГЭК"/>
    </sheetNames>
    <sheetDataSet>
      <sheetData sheetId="0"/>
      <sheetData sheetId="1">
        <row r="16">
          <cell r="H16">
            <v>796.69401621496434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  <sheetName val="мсн"/>
      <sheetName val="СметаСводная Рыб"/>
      <sheetName val="топография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-Т"/>
      <sheetName val="Смета"/>
      <sheetName val="ЛЧ"/>
    </sheetNames>
    <sheetDataSet>
      <sheetData sheetId="0"/>
      <sheetData sheetId="1" refreshError="1"/>
      <sheetData sheetId="2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110"/>
      <sheetName val="АИИСКУЭ"/>
      <sheetName val="АСУТП"/>
      <sheetName val="СС"/>
      <sheetName val="СПРЭ"/>
      <sheetName val="ПА"/>
      <sheetName val="ООС"/>
      <sheetName val="ПБ"/>
      <sheetName val="Геология ПС"/>
      <sheetName val="Геодезия ПС"/>
      <sheetName val="ВЛ 110"/>
      <sheetName val="Геология ВЛ"/>
      <sheetName val="Геодезия ВЛ"/>
      <sheetName val="ГЭК110"/>
      <sheetName val="Справка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A3">
            <v>12</v>
          </cell>
        </row>
        <row r="4">
          <cell r="A4">
            <v>16</v>
          </cell>
        </row>
        <row r="5">
          <cell r="A5">
            <v>20</v>
          </cell>
        </row>
        <row r="6">
          <cell r="A6">
            <v>24</v>
          </cell>
        </row>
        <row r="7">
          <cell r="A7">
            <v>28</v>
          </cell>
        </row>
        <row r="8">
          <cell r="A8">
            <v>32</v>
          </cell>
        </row>
        <row r="9">
          <cell r="A9">
            <v>36</v>
          </cell>
        </row>
        <row r="10">
          <cell r="A10">
            <v>40</v>
          </cell>
        </row>
        <row r="11">
          <cell r="A11">
            <v>48</v>
          </cell>
        </row>
        <row r="12">
          <cell r="A12">
            <v>56</v>
          </cell>
        </row>
        <row r="13">
          <cell r="A13">
            <v>64</v>
          </cell>
        </row>
        <row r="14">
          <cell r="A14">
            <v>72</v>
          </cell>
        </row>
        <row r="15">
          <cell r="A15">
            <v>80</v>
          </cell>
        </row>
        <row r="16">
          <cell r="A16">
            <v>90</v>
          </cell>
        </row>
        <row r="17">
          <cell r="A17">
            <v>100</v>
          </cell>
        </row>
        <row r="18">
          <cell r="A18">
            <v>110</v>
          </cell>
        </row>
        <row r="19">
          <cell r="A19">
            <v>120</v>
          </cell>
        </row>
        <row r="20">
          <cell r="A20">
            <v>130</v>
          </cell>
        </row>
        <row r="21">
          <cell r="A21">
            <v>145</v>
          </cell>
        </row>
        <row r="22">
          <cell r="A22">
            <v>160</v>
          </cell>
        </row>
        <row r="23">
          <cell r="A23">
            <v>175</v>
          </cell>
        </row>
        <row r="24">
          <cell r="A24">
            <v>190</v>
          </cell>
        </row>
        <row r="25">
          <cell r="A25">
            <v>205</v>
          </cell>
        </row>
        <row r="26">
          <cell r="A26">
            <v>220</v>
          </cell>
        </row>
        <row r="27">
          <cell r="A27">
            <v>240</v>
          </cell>
        </row>
        <row r="28">
          <cell r="A28">
            <v>260</v>
          </cell>
        </row>
        <row r="29">
          <cell r="A29">
            <v>280</v>
          </cell>
        </row>
        <row r="30">
          <cell r="A30">
            <v>300</v>
          </cell>
        </row>
        <row r="31">
          <cell r="A31">
            <v>320</v>
          </cell>
        </row>
      </sheetData>
      <sheetData sheetId="17"/>
      <sheetData sheetId="18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ПИР"/>
      <sheetName val="геодезия КТП"/>
      <sheetName val="геодзия 0,4 "/>
      <sheetName val="гос.экспертиза"/>
      <sheetName val="СМР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1 (2)"/>
      <sheetName val="Сводка затрат1"/>
      <sheetName val="Сводка затрат"/>
      <sheetName val="СЗ"/>
      <sheetName val="4 КВ. 2021 ГОДА  (2)"/>
      <sheetName val="4 КВ. 2021 ГОДА "/>
      <sheetName val="БАЗА"/>
      <sheetName val="ОСР 01-01"/>
      <sheetName val="ОСР 02-01"/>
      <sheetName val="ОСР 02-02"/>
      <sheetName val="ОСР 02-03"/>
      <sheetName val="ОСР 07-02"/>
      <sheetName val="ОСР 09-01"/>
      <sheetName val="ОСР 09-02"/>
      <sheetName val="ОСР 09-03"/>
      <sheetName val="ОСР 12-01"/>
      <sheetName val="ОСР 12-02"/>
      <sheetName val="ОСР 12-03"/>
      <sheetName val="01-01-01"/>
      <sheetName val="02-01-01"/>
      <sheetName val="02-01-02"/>
      <sheetName val="02-01-03"/>
      <sheetName val="02-01-04"/>
      <sheetName val="02-01-05"/>
      <sheetName val="02-01-06"/>
      <sheetName val="02-01-07"/>
      <sheetName val="02-01-08"/>
      <sheetName val="02-02-01"/>
      <sheetName val="02-03-01"/>
      <sheetName val="02-03-02"/>
      <sheetName val="02-03-03"/>
      <sheetName val="07-02-01"/>
      <sheetName val="09-01-01"/>
      <sheetName val="09-02-01"/>
      <sheetName val="09-03-01"/>
      <sheetName val="09-03-02"/>
      <sheetName val="12-01-01"/>
      <sheetName val="12-02-01"/>
      <sheetName val="12-03-01"/>
      <sheetName val="ТКП"/>
      <sheetName val="Источники ЦИ"/>
      <sheetName val="ССР тек.цены"/>
      <sheetName val="ССР 01.01.2000"/>
      <sheetName val="01-01"/>
      <sheetName val="02-01"/>
      <sheetName val="07-01"/>
      <sheetName val="09-01"/>
      <sheetName val="12-01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>
        <row r="48">
          <cell r="D48">
            <v>905.87</v>
          </cell>
          <cell r="E48">
            <v>1005.08</v>
          </cell>
          <cell r="F48">
            <v>51819.81</v>
          </cell>
        </row>
      </sheetData>
      <sheetData sheetId="42"/>
      <sheetData sheetId="43"/>
      <sheetData sheetId="44"/>
      <sheetData sheetId="45"/>
      <sheetData sheetId="46"/>
      <sheetData sheetId="47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  <sheetName val="Ф-10(с оборуд)"/>
      <sheetName val="ЛЧ Р"/>
      <sheetName val="1,3 новая"/>
      <sheetName val="9_глава"/>
      <sheetName val="Ф-10(с_оборуд)"/>
      <sheetName val="ЛЧ_Р"/>
      <sheetName val="прил № 3 (2)"/>
      <sheetName val="Данные для расчёта сметы"/>
      <sheetName val="3 Сл.-структура затрат"/>
      <sheetName val="8 слайд-Структура ЭМиМ"/>
      <sheetName val="ЛС_РЕС"/>
      <sheetName val="6.2"/>
      <sheetName val="Медслужба"/>
      <sheetName val="РМУ"/>
      <sheetName val="УКиСР"/>
      <sheetName val="Дог цен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  <sheetData sheetId="1" refreshError="1"/>
      <sheetData sheetId="2" refreshError="1"/>
      <sheetData sheetId="3" refreshError="1"/>
      <sheetData sheetId="4">
        <row r="11">
          <cell r="C11" t="str">
            <v xml:space="preserve">  Первоначальная расчистка от снега</v>
          </cell>
        </row>
      </sheetData>
      <sheetData sheetId="5">
        <row r="11">
          <cell r="C11" t="str">
            <v xml:space="preserve">  Первоначальная расчистка от снега</v>
          </cell>
        </row>
      </sheetData>
      <sheetData sheetId="6">
        <row r="11">
          <cell r="C11" t="str">
            <v xml:space="preserve">  Первоначальная расчистка от снега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 (2)"/>
      <sheetName val="Сводка затрат"/>
      <sheetName val="Сводка затрат ст"/>
      <sheetName val="СЗ"/>
      <sheetName val="4 КВ. 2021 ГОДА "/>
      <sheetName val="БАЗА"/>
      <sheetName val="ОСР 01-01"/>
      <sheetName val="ОСР 02-01"/>
      <sheetName val="ОСР 08-01"/>
      <sheetName val="ОСР 09-01"/>
      <sheetName val="ОСР 12-01"/>
      <sheetName val="01-01-02"/>
      <sheetName val="01-01-03"/>
      <sheetName val="02-01"/>
      <sheetName val="02-02"/>
      <sheetName val="08-01-01"/>
      <sheetName val="09-01-01"/>
      <sheetName val="09-01-02"/>
      <sheetName val="12-01-01"/>
      <sheetName val="12-01-02"/>
      <sheetName val="12-01-03"/>
      <sheetName val="ТКП"/>
      <sheetName val="Источники ЦИ"/>
    </sheetNames>
    <sheetDataSet>
      <sheetData sheetId="0"/>
      <sheetData sheetId="1"/>
      <sheetData sheetId="2"/>
      <sheetData sheetId="3">
        <row r="34">
          <cell r="D34">
            <v>1227.6199999999999</v>
          </cell>
          <cell r="E34">
            <v>52042.46</v>
          </cell>
          <cell r="F34">
            <v>5790.45</v>
          </cell>
          <cell r="G34">
            <v>3416.46</v>
          </cell>
        </row>
      </sheetData>
      <sheetData sheetId="4">
        <row r="51">
          <cell r="H51">
            <v>1227.6199999999999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"/>
      <sheetName val="ССР"/>
      <sheetName val="ССР 01.01.2000"/>
      <sheetName val="ОСР 01-01"/>
      <sheetName val="ОСР 02-01"/>
      <sheetName val="ОСР 07-01"/>
      <sheetName val="ОСР 09-01"/>
      <sheetName val="ОСР 12-01 (Сводная смета)"/>
      <sheetName val="Источники ЦИ"/>
      <sheetName val="ТКП"/>
      <sheetName val="ЛС№01-01-01"/>
      <sheetName val="ЛС№02-01-01"/>
      <sheetName val="ЛС№09-01-01"/>
      <sheetName val="ЛС№12-01-01"/>
      <sheetName val="ОСР 12-01"/>
      <sheetName val="Сводка затрат (2)"/>
    </sheetNames>
    <sheetDataSet>
      <sheetData sheetId="0"/>
      <sheetData sheetId="1">
        <row r="50">
          <cell r="H50">
            <v>3908.2328755737499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Ведомость"/>
      <sheetName val="Свод ПС"/>
      <sheetName val="Смета ПС110"/>
      <sheetName val="Внешняя дорога"/>
      <sheetName val="АИИСКУЭ"/>
      <sheetName val="АСУТП"/>
      <sheetName val="СПРЭ"/>
      <sheetName val="ООС"/>
      <sheetName val="ПБ"/>
      <sheetName val="ГЭК110"/>
      <sheetName val="Справка"/>
    </sheetNames>
    <sheetDataSet>
      <sheetData sheetId="0">
        <row r="4">
          <cell r="C4" t="str">
            <v>Филиал ОАО «МРСК Сибири» - «Омскэнерго»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>
        <row r="3">
          <cell r="L3">
            <v>1</v>
          </cell>
        </row>
        <row r="4">
          <cell r="L4">
            <v>2</v>
          </cell>
        </row>
        <row r="5">
          <cell r="L5">
            <v>3</v>
          </cell>
        </row>
        <row r="6">
          <cell r="L6">
            <v>4</v>
          </cell>
        </row>
        <row r="7">
          <cell r="L7">
            <v>5</v>
          </cell>
        </row>
        <row r="8">
          <cell r="L8">
            <v>6</v>
          </cell>
        </row>
      </sheetData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35"/>
      <sheetName val="АИИСКУЭ"/>
      <sheetName val="АСУТП"/>
      <sheetName val="Видеонаблюдение"/>
      <sheetName val="ООС"/>
      <sheetName val="ПБ"/>
      <sheetName val="Геодезия ПС"/>
      <sheetName val="Геология_ПС"/>
      <sheetName val="Смета ПС110"/>
      <sheetName val="Геодезия ПС (2)"/>
      <sheetName val="Геология_ПС (2)"/>
      <sheetName val="Смета ПС35 (2)"/>
      <sheetName val="Геодезия ПС (3)"/>
      <sheetName val="Геология_ПС (3)"/>
      <sheetName val="ВЛ 35"/>
      <sheetName val="Геодезия ВЛ"/>
      <sheetName val="Геология_ВЛ"/>
      <sheetName val="ВЛ 10 кВ"/>
      <sheetName val="Геодезия ВЛ (2)"/>
      <sheetName val="Геология_ВЛ (2)"/>
      <sheetName val="ГЭК"/>
      <sheetName val="Справка"/>
      <sheetName val="Лист1"/>
    </sheetNames>
    <sheetDataSet>
      <sheetData sheetId="0">
        <row r="3">
          <cell r="C3" t="str">
            <v>---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5">
          <cell r="B5" t="str">
            <v>Прохождение Госэкспертизы</v>
          </cell>
        </row>
      </sheetData>
      <sheetData sheetId="23">
        <row r="3">
          <cell r="A3">
            <v>12</v>
          </cell>
          <cell r="L3">
            <v>1</v>
          </cell>
        </row>
        <row r="4">
          <cell r="A4">
            <v>16</v>
          </cell>
          <cell r="L4">
            <v>2</v>
          </cell>
        </row>
        <row r="5">
          <cell r="A5">
            <v>20</v>
          </cell>
          <cell r="L5">
            <v>3</v>
          </cell>
        </row>
        <row r="6">
          <cell r="A6">
            <v>24</v>
          </cell>
          <cell r="L6">
            <v>4</v>
          </cell>
        </row>
        <row r="7">
          <cell r="A7">
            <v>28</v>
          </cell>
          <cell r="L7">
            <v>5</v>
          </cell>
        </row>
        <row r="8">
          <cell r="A8">
            <v>32</v>
          </cell>
          <cell r="L8">
            <v>6</v>
          </cell>
        </row>
        <row r="9">
          <cell r="A9">
            <v>36</v>
          </cell>
        </row>
        <row r="10">
          <cell r="A10">
            <v>40</v>
          </cell>
        </row>
        <row r="11">
          <cell r="A11">
            <v>48</v>
          </cell>
        </row>
        <row r="12">
          <cell r="A12">
            <v>56</v>
          </cell>
        </row>
        <row r="13">
          <cell r="A13">
            <v>64</v>
          </cell>
        </row>
        <row r="14">
          <cell r="A14">
            <v>72</v>
          </cell>
        </row>
        <row r="15">
          <cell r="A15">
            <v>80</v>
          </cell>
        </row>
        <row r="16">
          <cell r="A16">
            <v>90</v>
          </cell>
        </row>
        <row r="17">
          <cell r="A17">
            <v>100</v>
          </cell>
        </row>
        <row r="18">
          <cell r="A18">
            <v>110</v>
          </cell>
        </row>
        <row r="19">
          <cell r="A19">
            <v>120</v>
          </cell>
        </row>
        <row r="20">
          <cell r="A20">
            <v>130</v>
          </cell>
        </row>
        <row r="21">
          <cell r="A21">
            <v>145</v>
          </cell>
        </row>
        <row r="22">
          <cell r="A22">
            <v>160</v>
          </cell>
        </row>
        <row r="23">
          <cell r="A23">
            <v>175</v>
          </cell>
        </row>
        <row r="24">
          <cell r="A24">
            <v>190</v>
          </cell>
        </row>
        <row r="25">
          <cell r="A25">
            <v>205</v>
          </cell>
        </row>
        <row r="26">
          <cell r="A26">
            <v>220</v>
          </cell>
        </row>
        <row r="27">
          <cell r="A27">
            <v>240</v>
          </cell>
        </row>
        <row r="28">
          <cell r="A28">
            <v>260</v>
          </cell>
        </row>
        <row r="29">
          <cell r="A29">
            <v>280</v>
          </cell>
        </row>
        <row r="30">
          <cell r="A30">
            <v>300</v>
          </cell>
        </row>
        <row r="31">
          <cell r="A31">
            <v>320</v>
          </cell>
        </row>
      </sheetData>
      <sheetData sheetId="24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ГАЗ_камаз"/>
      <sheetName val="Исх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3_гидромет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"/>
      <sheetName val="ССР"/>
      <sheetName val="ССР 01.01.2000"/>
      <sheetName val="ОСР 01-01"/>
      <sheetName val="ОСР 02-01"/>
      <sheetName val="ОСР 07-01"/>
      <sheetName val="ОСР 09-01"/>
      <sheetName val="ОСР 12-01"/>
      <sheetName val="Источники ЦИ"/>
      <sheetName val="ТКП"/>
      <sheetName val="ЛС№01-01-01"/>
      <sheetName val="ЛС№02-01-01"/>
      <sheetName val="ЛС№09-01-01"/>
      <sheetName val="ЛС№12-01-01"/>
    </sheetNames>
    <sheetDataSet>
      <sheetData sheetId="0" refreshError="1"/>
      <sheetData sheetId="1" refreshError="1"/>
      <sheetData sheetId="2" refreshError="1"/>
      <sheetData sheetId="3" refreshError="1">
        <row r="22">
          <cell r="B22" t="str">
            <v>Сметная стоимость в ценах 4 кв. 2021 г.</v>
          </cell>
        </row>
        <row r="27">
          <cell r="B27" t="str">
            <v xml:space="preserve">Смета составлена в ценах по состоянию на 01.01.2000 с пересчетом на 4 кв. 2021 г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К.рын"/>
      <sheetName val="BACT"/>
      <sheetName val="База Геодезия"/>
      <sheetName val="Ф3П"/>
      <sheetName val="Ф2П"/>
      <sheetName val="Дог_рас"/>
      <sheetName val="КП_С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  <sheetName val="Арматура"/>
      <sheetName val="ЗП_ЮНГ"/>
      <sheetName val="СБЦ НПП 2004"/>
      <sheetName val="Ачинский НПЗ"/>
      <sheetName val="Calc"/>
      <sheetName val="Амур ДОН"/>
      <sheetName val="Общие"/>
      <sheetName val="БД"/>
      <sheetName val="№ 5"/>
      <sheetName val="к.84-к.83"/>
      <sheetName val="свод (2)"/>
      <sheetName val="УП _2004"/>
      <sheetName val="ПД-2.1"/>
      <sheetName val="8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4:D28"/>
  <sheetViews>
    <sheetView tabSelected="1" workbookViewId="0">
      <selection activeCell="A8" sqref="A8:C8"/>
    </sheetView>
  </sheetViews>
  <sheetFormatPr defaultRowHeight="12.75" x14ac:dyDescent="0.2"/>
  <cols>
    <col min="1" max="1" width="24.7109375" customWidth="1"/>
    <col min="2" max="2" width="39.7109375" customWidth="1"/>
    <col min="3" max="3" width="40.5703125" customWidth="1"/>
    <col min="4" max="4" width="12.28515625" bestFit="1" customWidth="1"/>
  </cols>
  <sheetData>
    <row r="4" spans="1:4" ht="14.25" x14ac:dyDescent="0.2">
      <c r="A4" s="182"/>
      <c r="B4" s="182"/>
      <c r="C4" s="182"/>
    </row>
    <row r="5" spans="1:4" ht="15" x14ac:dyDescent="0.2">
      <c r="A5" s="17"/>
      <c r="B5" s="17"/>
      <c r="C5" s="17"/>
    </row>
    <row r="6" spans="1:4" ht="15.75" x14ac:dyDescent="0.2">
      <c r="A6" s="180" t="s">
        <v>32</v>
      </c>
      <c r="B6" s="180"/>
      <c r="C6" s="180"/>
    </row>
    <row r="7" spans="1:4" ht="15" x14ac:dyDescent="0.2">
      <c r="A7" s="17"/>
      <c r="B7" s="24" t="s">
        <v>111</v>
      </c>
      <c r="C7" s="24" t="s">
        <v>252</v>
      </c>
    </row>
    <row r="8" spans="1:4" ht="36" customHeight="1" x14ac:dyDescent="0.2">
      <c r="A8" s="179" t="s">
        <v>253</v>
      </c>
      <c r="B8" s="179"/>
      <c r="C8" s="179"/>
    </row>
    <row r="9" spans="1:4" ht="15" customHeight="1" x14ac:dyDescent="0.2">
      <c r="A9" s="181" t="s">
        <v>10</v>
      </c>
      <c r="B9" s="181"/>
      <c r="C9" s="181"/>
    </row>
    <row r="10" spans="1:4" ht="15" x14ac:dyDescent="0.2">
      <c r="A10" s="17"/>
      <c r="B10" s="17"/>
      <c r="C10" s="17"/>
    </row>
    <row r="11" spans="1:4" ht="15" x14ac:dyDescent="0.2">
      <c r="A11" s="17"/>
      <c r="B11" s="17"/>
      <c r="C11" s="17"/>
    </row>
    <row r="12" spans="1:4" ht="28.5" x14ac:dyDescent="0.2">
      <c r="A12" s="22" t="s">
        <v>0</v>
      </c>
      <c r="B12" s="22" t="s">
        <v>31</v>
      </c>
      <c r="C12" s="22" t="s">
        <v>30</v>
      </c>
    </row>
    <row r="13" spans="1:4" ht="14.25" x14ac:dyDescent="0.2">
      <c r="A13" s="22">
        <v>1</v>
      </c>
      <c r="B13" s="22">
        <v>2</v>
      </c>
      <c r="C13" s="22">
        <v>3</v>
      </c>
    </row>
    <row r="14" spans="1:4" x14ac:dyDescent="0.2">
      <c r="A14" s="19">
        <v>1</v>
      </c>
      <c r="B14" s="18" t="s">
        <v>29</v>
      </c>
      <c r="C14" s="21"/>
      <c r="D14" s="251"/>
    </row>
    <row r="15" spans="1:4" x14ac:dyDescent="0.2">
      <c r="A15" s="19">
        <v>1.1000000000000001</v>
      </c>
      <c r="B15" s="20" t="s">
        <v>28</v>
      </c>
      <c r="C15" s="70">
        <f>'ССР 4 кв. 2015 '!D97</f>
        <v>404.21042652441906</v>
      </c>
      <c r="D15" s="252">
        <f>ROUND(C15*C$22/1000,5)</f>
        <v>0.57194999999999996</v>
      </c>
    </row>
    <row r="16" spans="1:4" x14ac:dyDescent="0.2">
      <c r="A16" s="19">
        <v>1.2</v>
      </c>
      <c r="B16" s="18" t="s">
        <v>27</v>
      </c>
      <c r="C16" s="48">
        <f>'ССР 4 кв. 2015 '!F97</f>
        <v>69.870065414965993</v>
      </c>
      <c r="D16" s="252">
        <f t="shared" ref="D16:D18" si="0">ROUND(C16*C$22/1000,5)</f>
        <v>9.887E-2</v>
      </c>
    </row>
    <row r="17" spans="1:4" x14ac:dyDescent="0.2">
      <c r="A17" s="19">
        <v>1.3</v>
      </c>
      <c r="B17" s="18" t="s">
        <v>26</v>
      </c>
      <c r="C17" s="70">
        <f>'ССР 4 кв. 2015 '!H91</f>
        <v>23.421288501662367</v>
      </c>
      <c r="D17" s="252">
        <f t="shared" si="0"/>
        <v>3.3140000000000003E-2</v>
      </c>
    </row>
    <row r="18" spans="1:4" x14ac:dyDescent="0.2">
      <c r="A18" s="19">
        <v>1.4</v>
      </c>
      <c r="B18" s="18" t="s">
        <v>25</v>
      </c>
      <c r="C18" s="70">
        <f>'ССР 4 кв. 2015 '!G97-C17</f>
        <v>25.697951733727557</v>
      </c>
      <c r="D18" s="252">
        <f t="shared" si="0"/>
        <v>3.6360000000000003E-2</v>
      </c>
    </row>
    <row r="19" spans="1:4" ht="24" x14ac:dyDescent="0.2">
      <c r="A19" s="19"/>
      <c r="B19" s="18" t="s">
        <v>251</v>
      </c>
      <c r="C19" s="71">
        <f>SUM(C15:C18)</f>
        <v>523.19973217477502</v>
      </c>
      <c r="D19" s="251"/>
    </row>
    <row r="20" spans="1:4" ht="33.75" hidden="1" x14ac:dyDescent="0.2">
      <c r="A20" s="19"/>
      <c r="B20" s="46" t="s">
        <v>201</v>
      </c>
      <c r="C20" s="45">
        <v>1</v>
      </c>
      <c r="D20" s="251"/>
    </row>
    <row r="21" spans="1:4" ht="24" hidden="1" x14ac:dyDescent="0.2">
      <c r="A21" s="19"/>
      <c r="B21" s="18" t="s">
        <v>199</v>
      </c>
      <c r="C21" s="71">
        <f>C19*C20</f>
        <v>523.19973217477502</v>
      </c>
      <c r="D21" s="251"/>
    </row>
    <row r="22" spans="1:4" ht="22.5" x14ac:dyDescent="0.2">
      <c r="A22" s="19"/>
      <c r="B22" s="46" t="s">
        <v>200</v>
      </c>
      <c r="C22" s="175">
        <f>1.063*1.037*1.053*1.068*1.056*1.054*(1+1.051)/2</f>
        <v>1.4149850083459807</v>
      </c>
      <c r="D22" s="251"/>
    </row>
    <row r="23" spans="1:4" ht="24" x14ac:dyDescent="0.2">
      <c r="A23" s="19"/>
      <c r="B23" s="18" t="s">
        <v>57</v>
      </c>
      <c r="C23" s="176">
        <f>SUM(D15:D18)</f>
        <v>0.74031999999999987</v>
      </c>
      <c r="D23" s="251"/>
    </row>
    <row r="24" spans="1:4" x14ac:dyDescent="0.2">
      <c r="A24" s="19">
        <v>2</v>
      </c>
      <c r="B24" s="18" t="s">
        <v>24</v>
      </c>
      <c r="C24" s="70">
        <f>C23</f>
        <v>0.74031999999999987</v>
      </c>
    </row>
    <row r="25" spans="1:4" x14ac:dyDescent="0.2">
      <c r="A25" s="19">
        <v>2.1</v>
      </c>
      <c r="B25" s="18" t="s">
        <v>23</v>
      </c>
      <c r="C25" s="70">
        <f>C24*0.2</f>
        <v>0.14806399999999997</v>
      </c>
    </row>
    <row r="26" spans="1:4" ht="24" x14ac:dyDescent="0.2">
      <c r="A26" s="19">
        <v>3</v>
      </c>
      <c r="B26" s="18" t="s">
        <v>58</v>
      </c>
      <c r="C26" s="177">
        <f>C24+C25</f>
        <v>0.88838399999999984</v>
      </c>
    </row>
    <row r="27" spans="1:4" ht="15" x14ac:dyDescent="0.2">
      <c r="A27" s="17"/>
      <c r="B27" s="16"/>
      <c r="C27" s="17"/>
    </row>
    <row r="28" spans="1:4" ht="24" customHeight="1" x14ac:dyDescent="0.2">
      <c r="A28" s="178" t="s">
        <v>22</v>
      </c>
      <c r="B28" s="178"/>
      <c r="C28" s="178"/>
    </row>
  </sheetData>
  <mergeCells count="5">
    <mergeCell ref="A28:C28"/>
    <mergeCell ref="A8:C8"/>
    <mergeCell ref="A6:C6"/>
    <mergeCell ref="A9:C9"/>
    <mergeCell ref="A4:C4"/>
  </mergeCells>
  <printOptions horizontalCentered="1"/>
  <pageMargins left="0.70866141732283472" right="0.19685039370078741" top="0.35433070866141736" bottom="0.31496062992125984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05A1A-1294-4B57-8C97-00946777C86B}">
  <dimension ref="A1:AI22"/>
  <sheetViews>
    <sheetView zoomScale="85" zoomScaleNormal="85" workbookViewId="0">
      <selection activeCell="E15" sqref="E15"/>
    </sheetView>
  </sheetViews>
  <sheetFormatPr defaultColWidth="9.140625" defaultRowHeight="15" x14ac:dyDescent="0.25"/>
  <cols>
    <col min="1" max="1" width="15.42578125" style="253" customWidth="1"/>
    <col min="2" max="2" width="40.7109375" style="253" customWidth="1"/>
    <col min="3" max="3" width="25.5703125" style="253" customWidth="1"/>
    <col min="4" max="8" width="15.85546875" style="253" customWidth="1"/>
    <col min="9" max="11" width="14.140625" style="253" customWidth="1"/>
    <col min="12" max="17" width="15.85546875" style="253" customWidth="1"/>
    <col min="18" max="18" width="14.7109375" style="253" customWidth="1"/>
    <col min="19" max="20" width="15.85546875" style="253" customWidth="1"/>
    <col min="21" max="21" width="15.140625" style="253" customWidth="1"/>
    <col min="22" max="22" width="14.85546875" style="253" customWidth="1"/>
    <col min="23" max="23" width="15.85546875" style="253" customWidth="1"/>
    <col min="24" max="24" width="11.5703125" style="253" customWidth="1"/>
    <col min="25" max="25" width="14.42578125" style="253" customWidth="1"/>
    <col min="26" max="16384" width="9.140625" style="253"/>
  </cols>
  <sheetData>
    <row r="1" spans="1:35" x14ac:dyDescent="0.25">
      <c r="X1" s="254"/>
      <c r="Y1" s="255"/>
      <c r="Z1" s="255"/>
      <c r="AA1" s="255"/>
      <c r="AB1" s="255"/>
      <c r="AC1" s="255"/>
      <c r="AD1" s="255"/>
      <c r="AE1" s="255"/>
      <c r="AF1" s="255"/>
      <c r="AG1" s="255"/>
      <c r="AH1" s="255"/>
      <c r="AI1" s="255"/>
    </row>
    <row r="2" spans="1:35" s="257" customFormat="1" ht="59.25" customHeight="1" x14ac:dyDescent="0.25">
      <c r="A2" s="256"/>
      <c r="C2" s="258"/>
      <c r="F2" s="259" t="s">
        <v>254</v>
      </c>
      <c r="G2" s="256" t="str">
        <f>C9</f>
        <v>M_000-32-1-06.10-0008</v>
      </c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W2" s="260"/>
    </row>
    <row r="3" spans="1:35" ht="15.75" thickBot="1" x14ac:dyDescent="0.3">
      <c r="L3" s="261"/>
      <c r="M3" s="261"/>
      <c r="N3" s="261"/>
      <c r="O3" s="261"/>
      <c r="P3" s="261"/>
      <c r="Q3" s="261"/>
      <c r="R3" s="262"/>
      <c r="S3" s="262"/>
      <c r="T3" s="262"/>
      <c r="U3" s="262"/>
      <c r="V3" s="262"/>
      <c r="W3" s="262"/>
      <c r="X3" s="255"/>
      <c r="Y3" s="255"/>
      <c r="Z3" s="255"/>
      <c r="AA3" s="255"/>
      <c r="AB3" s="255"/>
      <c r="AC3" s="255"/>
      <c r="AD3" s="255"/>
      <c r="AE3" s="255"/>
      <c r="AF3" s="255"/>
      <c r="AG3" s="255"/>
      <c r="AH3" s="255"/>
      <c r="AI3" s="255"/>
    </row>
    <row r="4" spans="1:35" s="276" customFormat="1" ht="35.25" customHeight="1" x14ac:dyDescent="0.25">
      <c r="A4" s="263" t="s">
        <v>255</v>
      </c>
      <c r="B4" s="264" t="s">
        <v>256</v>
      </c>
      <c r="C4" s="265" t="s">
        <v>257</v>
      </c>
      <c r="D4" s="266" t="s">
        <v>258</v>
      </c>
      <c r="E4" s="267" t="s">
        <v>259</v>
      </c>
      <c r="F4" s="267"/>
      <c r="G4" s="267"/>
      <c r="H4" s="268"/>
      <c r="I4" s="269" t="s">
        <v>260</v>
      </c>
      <c r="J4" s="269"/>
      <c r="K4" s="270"/>
      <c r="L4" s="271" t="s">
        <v>261</v>
      </c>
      <c r="M4" s="267"/>
      <c r="N4" s="267"/>
      <c r="O4" s="267"/>
      <c r="P4" s="267"/>
      <c r="Q4" s="272"/>
      <c r="R4" s="266" t="s">
        <v>262</v>
      </c>
      <c r="S4" s="273" t="s">
        <v>263</v>
      </c>
      <c r="T4" s="273" t="s">
        <v>264</v>
      </c>
      <c r="U4" s="273" t="s">
        <v>265</v>
      </c>
      <c r="V4" s="273" t="s">
        <v>266</v>
      </c>
      <c r="W4" s="274" t="s">
        <v>267</v>
      </c>
      <c r="X4" s="275"/>
      <c r="Y4" s="275"/>
      <c r="Z4" s="275"/>
      <c r="AA4" s="275"/>
      <c r="AB4" s="275"/>
      <c r="AC4" s="275"/>
      <c r="AD4" s="275"/>
      <c r="AE4" s="275"/>
      <c r="AF4" s="275"/>
      <c r="AG4" s="275"/>
      <c r="AH4" s="275"/>
      <c r="AI4" s="275"/>
    </row>
    <row r="5" spans="1:35" s="276" customFormat="1" ht="35.25" customHeight="1" x14ac:dyDescent="0.25">
      <c r="A5" s="277"/>
      <c r="B5" s="278"/>
      <c r="C5" s="279"/>
      <c r="D5" s="280"/>
      <c r="E5" s="281" t="s">
        <v>268</v>
      </c>
      <c r="F5" s="281" t="s">
        <v>269</v>
      </c>
      <c r="G5" s="281" t="s">
        <v>270</v>
      </c>
      <c r="H5" s="282" t="s">
        <v>271</v>
      </c>
      <c r="I5" s="283" t="s">
        <v>272</v>
      </c>
      <c r="J5" s="283"/>
      <c r="K5" s="284" t="s">
        <v>273</v>
      </c>
      <c r="L5" s="285" t="s">
        <v>274</v>
      </c>
      <c r="M5" s="281"/>
      <c r="N5" s="281"/>
      <c r="O5" s="281" t="s">
        <v>273</v>
      </c>
      <c r="P5" s="281"/>
      <c r="Q5" s="286"/>
      <c r="R5" s="280"/>
      <c r="S5" s="287"/>
      <c r="T5" s="287"/>
      <c r="U5" s="287"/>
      <c r="V5" s="287"/>
      <c r="W5" s="288"/>
      <c r="X5" s="275"/>
      <c r="Y5" s="275"/>
      <c r="Z5" s="275"/>
      <c r="AA5" s="275"/>
      <c r="AB5" s="275"/>
      <c r="AC5" s="275"/>
      <c r="AD5" s="275"/>
      <c r="AE5" s="275"/>
      <c r="AF5" s="275"/>
      <c r="AG5" s="275"/>
      <c r="AH5" s="275"/>
      <c r="AI5" s="275"/>
    </row>
    <row r="6" spans="1:35" s="276" customFormat="1" ht="74.25" customHeight="1" x14ac:dyDescent="0.25">
      <c r="A6" s="277"/>
      <c r="B6" s="278"/>
      <c r="C6" s="279"/>
      <c r="D6" s="280"/>
      <c r="E6" s="281"/>
      <c r="F6" s="281"/>
      <c r="G6" s="281"/>
      <c r="H6" s="282"/>
      <c r="I6" s="289" t="s">
        <v>275</v>
      </c>
      <c r="J6" s="290" t="s">
        <v>276</v>
      </c>
      <c r="K6" s="291" t="s">
        <v>276</v>
      </c>
      <c r="L6" s="285" t="s">
        <v>277</v>
      </c>
      <c r="M6" s="281" t="s">
        <v>278</v>
      </c>
      <c r="N6" s="290" t="s">
        <v>279</v>
      </c>
      <c r="O6" s="281" t="s">
        <v>280</v>
      </c>
      <c r="P6" s="281" t="s">
        <v>278</v>
      </c>
      <c r="Q6" s="290" t="s">
        <v>279</v>
      </c>
      <c r="R6" s="280"/>
      <c r="S6" s="287"/>
      <c r="T6" s="287"/>
      <c r="U6" s="287"/>
      <c r="V6" s="287"/>
      <c r="W6" s="288"/>
      <c r="X6" s="275"/>
      <c r="Y6" s="275"/>
      <c r="Z6" s="275"/>
      <c r="AA6" s="275"/>
      <c r="AB6" s="275"/>
      <c r="AC6" s="275"/>
      <c r="AD6" s="275"/>
      <c r="AE6" s="275"/>
      <c r="AF6" s="275"/>
      <c r="AG6" s="275"/>
      <c r="AH6" s="275"/>
      <c r="AI6" s="275"/>
    </row>
    <row r="7" spans="1:35" s="276" customFormat="1" ht="35.25" customHeight="1" x14ac:dyDescent="0.25">
      <c r="A7" s="292"/>
      <c r="B7" s="293"/>
      <c r="C7" s="294"/>
      <c r="D7" s="280"/>
      <c r="E7" s="281"/>
      <c r="F7" s="281"/>
      <c r="G7" s="281"/>
      <c r="H7" s="282"/>
      <c r="I7" s="295"/>
      <c r="J7" s="296"/>
      <c r="K7" s="297"/>
      <c r="L7" s="285"/>
      <c r="M7" s="281"/>
      <c r="N7" s="296"/>
      <c r="O7" s="281"/>
      <c r="P7" s="281"/>
      <c r="Q7" s="296"/>
      <c r="R7" s="280"/>
      <c r="S7" s="287"/>
      <c r="T7" s="287"/>
      <c r="U7" s="287"/>
      <c r="V7" s="287"/>
      <c r="W7" s="288"/>
      <c r="X7" s="275"/>
      <c r="Y7" s="275"/>
      <c r="Z7" s="275"/>
      <c r="AA7" s="275"/>
      <c r="AB7" s="275"/>
      <c r="AC7" s="275"/>
      <c r="AD7" s="275"/>
      <c r="AE7" s="275"/>
      <c r="AF7" s="275"/>
      <c r="AG7" s="275"/>
      <c r="AH7" s="275"/>
      <c r="AI7" s="275"/>
    </row>
    <row r="8" spans="1:35" s="276" customFormat="1" x14ac:dyDescent="0.25">
      <c r="A8" s="298">
        <v>1</v>
      </c>
      <c r="B8" s="299">
        <v>2</v>
      </c>
      <c r="C8" s="300">
        <v>3</v>
      </c>
      <c r="D8" s="298">
        <v>4</v>
      </c>
      <c r="E8" s="299">
        <v>5</v>
      </c>
      <c r="F8" s="299">
        <v>6</v>
      </c>
      <c r="G8" s="299">
        <v>7</v>
      </c>
      <c r="H8" s="300">
        <v>8</v>
      </c>
      <c r="I8" s="301">
        <v>9</v>
      </c>
      <c r="J8" s="299">
        <v>10</v>
      </c>
      <c r="K8" s="300">
        <v>11</v>
      </c>
      <c r="L8" s="298">
        <v>12</v>
      </c>
      <c r="M8" s="299">
        <v>13</v>
      </c>
      <c r="N8" s="299">
        <v>14</v>
      </c>
      <c r="O8" s="299">
        <v>15</v>
      </c>
      <c r="P8" s="299">
        <v>16</v>
      </c>
      <c r="Q8" s="302">
        <v>17</v>
      </c>
      <c r="R8" s="298">
        <v>18</v>
      </c>
      <c r="S8" s="299">
        <v>19</v>
      </c>
      <c r="T8" s="299">
        <v>20</v>
      </c>
      <c r="U8" s="299">
        <v>21</v>
      </c>
      <c r="V8" s="299">
        <v>22</v>
      </c>
      <c r="W8" s="300">
        <v>23</v>
      </c>
      <c r="X8" s="275"/>
      <c r="Y8" s="275"/>
      <c r="Z8" s="275"/>
      <c r="AA8" s="275"/>
      <c r="AB8" s="275"/>
      <c r="AC8" s="275"/>
      <c r="AD8" s="275"/>
      <c r="AE8" s="275"/>
      <c r="AF8" s="275"/>
      <c r="AG8" s="275"/>
      <c r="AH8" s="275"/>
      <c r="AI8" s="275"/>
    </row>
    <row r="9" spans="1:35" ht="105.75" customHeight="1" thickBot="1" x14ac:dyDescent="0.3">
      <c r="A9" s="303">
        <v>2023</v>
      </c>
      <c r="B9" s="304" t="s">
        <v>253</v>
      </c>
      <c r="C9" s="305" t="s">
        <v>252</v>
      </c>
      <c r="D9" s="306">
        <v>740.31977999999992</v>
      </c>
      <c r="E9" s="307">
        <v>33.140770000000003</v>
      </c>
      <c r="F9" s="307">
        <v>571.95168999999999</v>
      </c>
      <c r="G9" s="307">
        <v>98.865099999999998</v>
      </c>
      <c r="H9" s="308">
        <v>36.362220000000001</v>
      </c>
      <c r="I9" s="309"/>
      <c r="J9" s="307"/>
      <c r="K9" s="308">
        <f>888.12852/1.2</f>
        <v>740.10710000000006</v>
      </c>
      <c r="L9" s="306"/>
      <c r="M9" s="307">
        <v>0.21268000000000001</v>
      </c>
      <c r="N9" s="307"/>
      <c r="O9" s="307"/>
      <c r="P9" s="307"/>
      <c r="Q9" s="310"/>
      <c r="R9" s="311">
        <f>(J9+K9)*1.2+SUM(L9:N9)</f>
        <v>888.34120000000007</v>
      </c>
      <c r="S9" s="307"/>
      <c r="T9" s="307">
        <f>J9*1.2</f>
        <v>0</v>
      </c>
      <c r="U9" s="307">
        <f>SUM(L9:N9)</f>
        <v>0.21268000000000001</v>
      </c>
      <c r="V9" s="307">
        <v>28.871999999999996</v>
      </c>
      <c r="W9" s="308">
        <f>R9-T9-U9</f>
        <v>888.12852000000009</v>
      </c>
      <c r="X9" s="312"/>
      <c r="Y9" s="313"/>
      <c r="Z9" s="314"/>
      <c r="AA9" s="255"/>
      <c r="AB9" s="255"/>
      <c r="AC9" s="255"/>
      <c r="AD9" s="255"/>
      <c r="AE9" s="255"/>
      <c r="AF9" s="255"/>
      <c r="AG9" s="255"/>
      <c r="AH9" s="255"/>
      <c r="AI9" s="255"/>
    </row>
    <row r="10" spans="1:35" x14ac:dyDescent="0.25">
      <c r="X10" s="255"/>
      <c r="Y10" s="255"/>
      <c r="Z10" s="255"/>
      <c r="AA10" s="255"/>
      <c r="AB10" s="255"/>
      <c r="AC10" s="255"/>
      <c r="AD10" s="255"/>
      <c r="AE10" s="255"/>
      <c r="AF10" s="255"/>
      <c r="AG10" s="255"/>
      <c r="AH10" s="255"/>
      <c r="AI10" s="255"/>
    </row>
    <row r="11" spans="1:35" x14ac:dyDescent="0.25">
      <c r="B11" s="315" t="s">
        <v>281</v>
      </c>
      <c r="C11" s="315"/>
      <c r="D11" s="262" t="s">
        <v>282</v>
      </c>
      <c r="E11" s="262"/>
      <c r="F11" s="262"/>
      <c r="G11" s="262"/>
      <c r="H11" s="262"/>
      <c r="I11" s="262"/>
      <c r="J11" s="262"/>
      <c r="K11" s="262"/>
      <c r="L11" s="316"/>
      <c r="M11" s="317"/>
      <c r="N11" s="317"/>
      <c r="R11" s="317"/>
      <c r="X11" s="255"/>
      <c r="Y11" s="255"/>
      <c r="Z11" s="255"/>
      <c r="AA11" s="255"/>
      <c r="AB11" s="255"/>
      <c r="AC11" s="255"/>
      <c r="AD11" s="255"/>
      <c r="AE11" s="255"/>
      <c r="AF11" s="255"/>
      <c r="AG11" s="255"/>
      <c r="AH11" s="255"/>
      <c r="AI11" s="255"/>
    </row>
    <row r="12" spans="1:35" x14ac:dyDescent="0.25">
      <c r="B12" s="318"/>
      <c r="D12" s="319"/>
      <c r="E12" s="319"/>
      <c r="F12" s="319"/>
      <c r="G12" s="319"/>
      <c r="H12" s="319"/>
      <c r="I12" s="319"/>
      <c r="J12" s="319"/>
      <c r="K12" s="319"/>
      <c r="R12" s="320"/>
      <c r="U12" s="321"/>
      <c r="X12" s="255"/>
      <c r="Y12" s="255"/>
      <c r="Z12" s="255"/>
      <c r="AA12" s="255"/>
      <c r="AB12" s="255"/>
      <c r="AC12" s="255"/>
      <c r="AD12" s="255"/>
      <c r="AE12" s="255"/>
      <c r="AF12" s="255"/>
      <c r="AG12" s="255"/>
      <c r="AH12" s="255"/>
      <c r="AI12" s="255"/>
    </row>
    <row r="13" spans="1:35" x14ac:dyDescent="0.25">
      <c r="D13" s="318"/>
      <c r="E13" s="318"/>
      <c r="F13" s="318"/>
      <c r="G13" s="318"/>
      <c r="H13" s="318"/>
      <c r="I13" s="318"/>
      <c r="J13" s="318"/>
      <c r="K13" s="318"/>
      <c r="R13" s="320"/>
      <c r="X13" s="255"/>
      <c r="Y13" s="255"/>
      <c r="Z13" s="255"/>
      <c r="AA13" s="255"/>
      <c r="AB13" s="255"/>
      <c r="AC13" s="255"/>
      <c r="AD13" s="255"/>
      <c r="AE13" s="255"/>
      <c r="AF13" s="255"/>
      <c r="AG13" s="255"/>
      <c r="AH13" s="255"/>
      <c r="AI13" s="255"/>
    </row>
    <row r="14" spans="1:35" x14ac:dyDescent="0.25">
      <c r="X14" s="255"/>
      <c r="Y14" s="255"/>
      <c r="Z14" s="255"/>
      <c r="AA14" s="255"/>
      <c r="AB14" s="255"/>
      <c r="AC14" s="255"/>
      <c r="AD14" s="255"/>
      <c r="AE14" s="255"/>
      <c r="AF14" s="255"/>
      <c r="AG14" s="255"/>
      <c r="AH14" s="255"/>
      <c r="AI14" s="255"/>
    </row>
    <row r="15" spans="1:35" x14ac:dyDescent="0.25"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</row>
    <row r="16" spans="1:35" x14ac:dyDescent="0.25">
      <c r="X16" s="255"/>
      <c r="Y16" s="255"/>
      <c r="Z16" s="255"/>
      <c r="AA16" s="255"/>
      <c r="AB16" s="255"/>
      <c r="AC16" s="255"/>
      <c r="AD16" s="255"/>
      <c r="AE16" s="255"/>
      <c r="AF16" s="255"/>
      <c r="AG16" s="255"/>
      <c r="AH16" s="255"/>
      <c r="AI16" s="255"/>
    </row>
    <row r="17" spans="3:35" x14ac:dyDescent="0.25">
      <c r="X17" s="255"/>
      <c r="Y17" s="255"/>
      <c r="Z17" s="255"/>
      <c r="AA17" s="255"/>
      <c r="AB17" s="255"/>
      <c r="AC17" s="255"/>
      <c r="AD17" s="255"/>
      <c r="AE17" s="255"/>
      <c r="AF17" s="255"/>
      <c r="AG17" s="255"/>
      <c r="AH17" s="255"/>
      <c r="AI17" s="255"/>
    </row>
    <row r="18" spans="3:35" x14ac:dyDescent="0.25">
      <c r="D18" s="316"/>
      <c r="E18" s="316"/>
      <c r="F18" s="316"/>
      <c r="G18" s="316"/>
      <c r="H18" s="316"/>
      <c r="I18" s="316"/>
      <c r="J18" s="316"/>
      <c r="K18" s="316"/>
      <c r="X18" s="255"/>
      <c r="Y18" s="255"/>
      <c r="Z18" s="255"/>
      <c r="AA18" s="255"/>
      <c r="AB18" s="255"/>
      <c r="AC18" s="255"/>
      <c r="AD18" s="255"/>
      <c r="AE18" s="255"/>
      <c r="AF18" s="255"/>
      <c r="AG18" s="255"/>
      <c r="AH18" s="255"/>
      <c r="AI18" s="255"/>
    </row>
    <row r="19" spans="3:35" x14ac:dyDescent="0.25">
      <c r="X19" s="255"/>
      <c r="Y19" s="255"/>
      <c r="Z19" s="255"/>
      <c r="AA19" s="255"/>
      <c r="AB19" s="255"/>
      <c r="AC19" s="255"/>
      <c r="AD19" s="255"/>
      <c r="AE19" s="255"/>
      <c r="AF19" s="255"/>
      <c r="AG19" s="255"/>
      <c r="AH19" s="255"/>
      <c r="AI19" s="255"/>
    </row>
    <row r="20" spans="3:35" x14ac:dyDescent="0.25">
      <c r="X20" s="255"/>
      <c r="Y20" s="255"/>
      <c r="Z20" s="255"/>
      <c r="AA20" s="255"/>
      <c r="AB20" s="255"/>
      <c r="AC20" s="255"/>
      <c r="AD20" s="255"/>
      <c r="AE20" s="255"/>
      <c r="AF20" s="255"/>
      <c r="AG20" s="255"/>
      <c r="AH20" s="255"/>
      <c r="AI20" s="255"/>
    </row>
    <row r="21" spans="3:35" x14ac:dyDescent="0.25">
      <c r="C21" s="322"/>
      <c r="X21" s="255"/>
      <c r="Y21" s="255"/>
      <c r="Z21" s="255"/>
      <c r="AA21" s="255"/>
      <c r="AB21" s="255"/>
      <c r="AC21" s="255"/>
      <c r="AD21" s="255"/>
      <c r="AE21" s="255"/>
      <c r="AF21" s="255"/>
      <c r="AG21" s="255"/>
      <c r="AH21" s="255"/>
      <c r="AI21" s="255"/>
    </row>
    <row r="22" spans="3:35" x14ac:dyDescent="0.25">
      <c r="X22" s="255"/>
      <c r="Y22" s="255"/>
      <c r="Z22" s="255"/>
      <c r="AA22" s="255"/>
      <c r="AB22" s="255"/>
      <c r="AC22" s="255"/>
      <c r="AD22" s="255"/>
      <c r="AE22" s="255"/>
      <c r="AF22" s="255"/>
      <c r="AG22" s="255"/>
      <c r="AH22" s="255"/>
      <c r="AI22" s="255"/>
    </row>
  </sheetData>
  <mergeCells count="30">
    <mergeCell ref="O5:Q5"/>
    <mergeCell ref="I6:I7"/>
    <mergeCell ref="J6:J7"/>
    <mergeCell ref="K6:K7"/>
    <mergeCell ref="L6:L7"/>
    <mergeCell ref="M6:M7"/>
    <mergeCell ref="N6:N7"/>
    <mergeCell ref="O6:O7"/>
    <mergeCell ref="P6:P7"/>
    <mergeCell ref="Q6:Q7"/>
    <mergeCell ref="T4:T7"/>
    <mergeCell ref="U4:U7"/>
    <mergeCell ref="V4:V7"/>
    <mergeCell ref="W4:W7"/>
    <mergeCell ref="E5:E7"/>
    <mergeCell ref="F5:F7"/>
    <mergeCell ref="G5:G7"/>
    <mergeCell ref="H5:H7"/>
    <mergeCell ref="I5:J5"/>
    <mergeCell ref="L5:N5"/>
    <mergeCell ref="L2:W2"/>
    <mergeCell ref="A4:A7"/>
    <mergeCell ref="B4:B7"/>
    <mergeCell ref="C4:C7"/>
    <mergeCell ref="D4:D7"/>
    <mergeCell ref="E4:H4"/>
    <mergeCell ref="I4:K4"/>
    <mergeCell ref="L4:Q4"/>
    <mergeCell ref="R4:R7"/>
    <mergeCell ref="S4:S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tabColor theme="0"/>
    <pageSetUpPr autoPageBreaks="0" fitToPage="1"/>
  </sheetPr>
  <dimension ref="A1:U112"/>
  <sheetViews>
    <sheetView view="pageBreakPreview" topLeftCell="A2" zoomScaleNormal="100" zoomScaleSheetLayoutView="100" workbookViewId="0">
      <selection activeCell="G97" sqref="G97"/>
    </sheetView>
  </sheetViews>
  <sheetFormatPr defaultRowHeight="12.75" x14ac:dyDescent="0.2"/>
  <cols>
    <col min="1" max="1" width="5.28515625" customWidth="1"/>
    <col min="2" max="2" width="28.85546875" customWidth="1"/>
    <col min="3" max="3" width="40.28515625" customWidth="1"/>
    <col min="4" max="8" width="16.7109375" style="57" customWidth="1"/>
  </cols>
  <sheetData>
    <row r="1" spans="1:21" x14ac:dyDescent="0.2">
      <c r="A1" s="49"/>
      <c r="D1" s="50"/>
      <c r="E1" s="50"/>
      <c r="F1" s="50"/>
      <c r="G1" s="50"/>
      <c r="H1" s="51" t="s">
        <v>2</v>
      </c>
    </row>
    <row r="2" spans="1:21" x14ac:dyDescent="0.2">
      <c r="C2" s="52"/>
      <c r="D2" s="50"/>
      <c r="E2" s="53"/>
      <c r="F2" s="54"/>
      <c r="G2" s="53"/>
      <c r="H2" s="51"/>
    </row>
    <row r="3" spans="1:21" x14ac:dyDescent="0.2">
      <c r="D3" s="50"/>
      <c r="E3" s="53"/>
      <c r="F3" s="54"/>
      <c r="G3" s="53"/>
      <c r="H3" s="51" t="s">
        <v>3</v>
      </c>
    </row>
    <row r="4" spans="1:21" x14ac:dyDescent="0.2">
      <c r="B4" s="4"/>
      <c r="C4" s="5"/>
      <c r="D4" s="55"/>
      <c r="E4" s="56"/>
      <c r="F4" s="56"/>
      <c r="G4" s="51"/>
      <c r="H4" s="51" t="s">
        <v>171</v>
      </c>
    </row>
    <row r="5" spans="1:21" x14ac:dyDescent="0.2">
      <c r="B5" s="7"/>
      <c r="C5" s="6"/>
      <c r="D5" s="50"/>
      <c r="E5" s="51"/>
      <c r="F5" s="188" t="s">
        <v>100</v>
      </c>
      <c r="G5" s="188"/>
      <c r="H5" s="188"/>
    </row>
    <row r="6" spans="1:21" x14ac:dyDescent="0.2">
      <c r="B6" s="2"/>
      <c r="E6" s="188"/>
      <c r="F6" s="188"/>
      <c r="G6" s="188"/>
      <c r="H6" s="188"/>
    </row>
    <row r="7" spans="1:21" x14ac:dyDescent="0.2">
      <c r="B7" s="8" t="s">
        <v>12</v>
      </c>
      <c r="C7" s="9"/>
      <c r="D7" s="50"/>
      <c r="E7" s="54"/>
      <c r="F7" s="54"/>
      <c r="G7" s="53"/>
      <c r="H7" s="53"/>
    </row>
    <row r="8" spans="1:21" x14ac:dyDescent="0.2">
      <c r="B8" s="10">
        <v>0</v>
      </c>
      <c r="C8" s="11" t="s">
        <v>4</v>
      </c>
      <c r="E8" s="188" t="s">
        <v>172</v>
      </c>
      <c r="F8" s="188"/>
      <c r="G8" s="188"/>
      <c r="H8" s="188"/>
    </row>
    <row r="9" spans="1:21" x14ac:dyDescent="0.2">
      <c r="B9" s="10"/>
      <c r="C9" s="11"/>
      <c r="E9" s="51"/>
      <c r="F9" s="51"/>
      <c r="G9" s="51"/>
      <c r="H9" s="51"/>
    </row>
    <row r="10" spans="1:21" x14ac:dyDescent="0.2">
      <c r="A10" s="1"/>
      <c r="B10" s="2"/>
      <c r="C10" s="189" t="s">
        <v>60</v>
      </c>
      <c r="D10" s="189"/>
      <c r="E10" s="189"/>
      <c r="F10" s="189"/>
      <c r="G10" s="189"/>
      <c r="H10" s="50"/>
    </row>
    <row r="11" spans="1:21" x14ac:dyDescent="0.2">
      <c r="A11" s="1"/>
      <c r="B11" s="2"/>
      <c r="C11" s="6"/>
      <c r="D11" s="58"/>
      <c r="E11" s="12"/>
      <c r="F11" s="50"/>
      <c r="G11" s="50"/>
      <c r="H11" s="50"/>
    </row>
    <row r="12" spans="1:21" ht="58.5" customHeight="1" x14ac:dyDescent="0.2">
      <c r="A12" s="1"/>
      <c r="B12" s="2"/>
      <c r="C12" s="193" t="str">
        <f>'Сводка затрат'!A8</f>
        <v>Создание системы пожарной сигнализации административного здания РПБ Кемского района электросетей - 1 система</v>
      </c>
      <c r="D12" s="193"/>
      <c r="E12" s="193"/>
      <c r="F12" s="193"/>
      <c r="G12" s="193"/>
      <c r="H12" s="50"/>
    </row>
    <row r="13" spans="1:21" x14ac:dyDescent="0.2">
      <c r="A13" s="1"/>
      <c r="B13" s="2"/>
      <c r="C13" s="194" t="s">
        <v>10</v>
      </c>
      <c r="D13" s="194"/>
      <c r="E13" s="194"/>
      <c r="F13" s="194"/>
      <c r="G13" s="194"/>
      <c r="H13" s="50"/>
    </row>
    <row r="14" spans="1:21" ht="26.25" customHeight="1" x14ac:dyDescent="0.2">
      <c r="A14" s="1"/>
      <c r="B14" s="195" t="s">
        <v>203</v>
      </c>
      <c r="C14" s="195"/>
      <c r="D14" s="195"/>
      <c r="E14" s="195"/>
      <c r="F14" s="195"/>
      <c r="G14" s="195"/>
      <c r="H14" s="19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</row>
    <row r="15" spans="1:21" ht="20.25" customHeight="1" x14ac:dyDescent="0.2">
      <c r="A15" s="1"/>
      <c r="B15" s="59" t="s">
        <v>170</v>
      </c>
      <c r="C15" s="59" t="s">
        <v>202</v>
      </c>
      <c r="D15" s="58"/>
      <c r="E15" s="50"/>
      <c r="F15" s="50"/>
      <c r="G15" s="50"/>
      <c r="H15" s="50"/>
    </row>
    <row r="16" spans="1:21" x14ac:dyDescent="0.2">
      <c r="A16" s="1"/>
      <c r="B16" s="2"/>
      <c r="C16" s="6"/>
      <c r="D16" s="50"/>
      <c r="E16" s="50"/>
      <c r="F16" s="50"/>
      <c r="G16" s="50"/>
      <c r="H16" s="50"/>
    </row>
    <row r="17" spans="1:8" x14ac:dyDescent="0.2">
      <c r="A17" s="190" t="s">
        <v>1</v>
      </c>
      <c r="B17" s="191" t="s">
        <v>5</v>
      </c>
      <c r="C17" s="190" t="s">
        <v>6</v>
      </c>
      <c r="D17" s="192" t="s">
        <v>110</v>
      </c>
      <c r="E17" s="192"/>
      <c r="F17" s="192"/>
      <c r="G17" s="192"/>
      <c r="H17" s="187" t="s">
        <v>7</v>
      </c>
    </row>
    <row r="18" spans="1:8" x14ac:dyDescent="0.2">
      <c r="A18" s="190"/>
      <c r="B18" s="191"/>
      <c r="C18" s="190"/>
      <c r="D18" s="187" t="s">
        <v>8</v>
      </c>
      <c r="E18" s="187" t="s">
        <v>9</v>
      </c>
      <c r="F18" s="187" t="s">
        <v>16</v>
      </c>
      <c r="G18" s="187" t="s">
        <v>17</v>
      </c>
      <c r="H18" s="187"/>
    </row>
    <row r="19" spans="1:8" x14ac:dyDescent="0.2">
      <c r="A19" s="190"/>
      <c r="B19" s="191"/>
      <c r="C19" s="190"/>
      <c r="D19" s="187"/>
      <c r="E19" s="187"/>
      <c r="F19" s="187"/>
      <c r="G19" s="187"/>
      <c r="H19" s="187"/>
    </row>
    <row r="20" spans="1:8" x14ac:dyDescent="0.2">
      <c r="A20" s="190"/>
      <c r="B20" s="191"/>
      <c r="C20" s="190"/>
      <c r="D20" s="187"/>
      <c r="E20" s="187"/>
      <c r="F20" s="187"/>
      <c r="G20" s="187"/>
      <c r="H20" s="187"/>
    </row>
    <row r="21" spans="1:8" x14ac:dyDescent="0.2">
      <c r="A21" s="60">
        <v>1</v>
      </c>
      <c r="B21" s="60">
        <v>2</v>
      </c>
      <c r="C21" s="60">
        <v>3</v>
      </c>
      <c r="D21" s="60">
        <v>4</v>
      </c>
      <c r="E21" s="60">
        <v>5</v>
      </c>
      <c r="F21" s="60">
        <v>6</v>
      </c>
      <c r="G21" s="60">
        <v>7</v>
      </c>
      <c r="H21" s="60">
        <v>8</v>
      </c>
    </row>
    <row r="22" spans="1:8" ht="19.7" customHeight="1" x14ac:dyDescent="0.2">
      <c r="A22" s="185" t="s">
        <v>61</v>
      </c>
      <c r="B22" s="186"/>
      <c r="C22" s="186"/>
      <c r="D22" s="186"/>
      <c r="E22" s="186"/>
      <c r="F22" s="186"/>
      <c r="G22" s="186"/>
      <c r="H22" s="186"/>
    </row>
    <row r="23" spans="1:8" ht="25.5" x14ac:dyDescent="0.2">
      <c r="A23" s="61">
        <v>1</v>
      </c>
      <c r="B23" s="62" t="s">
        <v>206</v>
      </c>
      <c r="C23" s="62" t="s">
        <v>116</v>
      </c>
      <c r="D23" s="15">
        <f>'Объектный сметный расчет '!D22</f>
        <v>0</v>
      </c>
      <c r="E23" s="15">
        <f>'Объектный сметный расчет '!E22</f>
        <v>0</v>
      </c>
      <c r="F23" s="15">
        <f>'Объектный сметный расчет '!F22</f>
        <v>0</v>
      </c>
      <c r="G23" s="15">
        <f>'Объектный сметный расчет '!G30</f>
        <v>0</v>
      </c>
      <c r="H23" s="15">
        <f>SUM(D23:G23)</f>
        <v>0</v>
      </c>
    </row>
    <row r="24" spans="1:8" ht="25.5" x14ac:dyDescent="0.2">
      <c r="A24" s="159"/>
      <c r="B24" s="160"/>
      <c r="C24" s="160" t="s">
        <v>62</v>
      </c>
      <c r="D24" s="161">
        <f>SUM(D23:D23)</f>
        <v>0</v>
      </c>
      <c r="E24" s="161">
        <f>SUM(E23:E23)</f>
        <v>0</v>
      </c>
      <c r="F24" s="161">
        <f>SUM(F23:F23)</f>
        <v>0</v>
      </c>
      <c r="G24" s="161">
        <f>SUM(G23:G23)</f>
        <v>0</v>
      </c>
      <c r="H24" s="161">
        <f>SUM(D24:G24)</f>
        <v>0</v>
      </c>
    </row>
    <row r="25" spans="1:8" ht="19.7" customHeight="1" x14ac:dyDescent="0.2">
      <c r="A25" s="183" t="s">
        <v>63</v>
      </c>
      <c r="B25" s="184"/>
      <c r="C25" s="184"/>
      <c r="D25" s="184"/>
      <c r="E25" s="184"/>
      <c r="F25" s="184"/>
      <c r="G25" s="184"/>
      <c r="H25" s="184"/>
    </row>
    <row r="26" spans="1:8" ht="25.5" x14ac:dyDescent="0.2">
      <c r="A26" s="159">
        <v>2</v>
      </c>
      <c r="B26" s="160" t="s">
        <v>207</v>
      </c>
      <c r="C26" s="160" t="s">
        <v>39</v>
      </c>
      <c r="D26" s="161">
        <f>'Объектный сметный расчет 2-12'!D27</f>
        <v>371.20924625850336</v>
      </c>
      <c r="E26" s="161">
        <f>'Объектный сметный расчет 2-12'!E27</f>
        <v>0</v>
      </c>
      <c r="F26" s="161">
        <f>'Объектный сметный расчет 2-12'!F27</f>
        <v>67.835014965986403</v>
      </c>
      <c r="G26" s="161">
        <f>'Объектный сметный расчет 2-12'!G27</f>
        <v>0</v>
      </c>
      <c r="H26" s="161">
        <f>SUM(D26:G26)</f>
        <v>439.04426122448979</v>
      </c>
    </row>
    <row r="27" spans="1:8" ht="12" hidden="1" customHeight="1" x14ac:dyDescent="0.2">
      <c r="A27" s="159"/>
      <c r="B27" s="160"/>
      <c r="C27" s="162" t="s">
        <v>64</v>
      </c>
      <c r="D27" s="163"/>
      <c r="E27" s="163"/>
      <c r="F27" s="163">
        <f>'[1]02-01'!F46</f>
        <v>0</v>
      </c>
      <c r="G27" s="163"/>
      <c r="H27" s="163">
        <f>F27</f>
        <v>0</v>
      </c>
    </row>
    <row r="28" spans="1:8" hidden="1" x14ac:dyDescent="0.2">
      <c r="A28" s="159"/>
      <c r="B28" s="160"/>
      <c r="C28" s="160"/>
      <c r="D28" s="161"/>
      <c r="E28" s="161"/>
      <c r="F28" s="161"/>
      <c r="G28" s="161"/>
      <c r="H28" s="161"/>
    </row>
    <row r="29" spans="1:8" hidden="1" x14ac:dyDescent="0.2">
      <c r="A29" s="159"/>
      <c r="B29" s="160"/>
      <c r="C29" s="160"/>
      <c r="D29" s="161"/>
      <c r="E29" s="161"/>
      <c r="F29" s="161"/>
      <c r="G29" s="161"/>
      <c r="H29" s="161"/>
    </row>
    <row r="30" spans="1:8" hidden="1" x14ac:dyDescent="0.2">
      <c r="A30" s="159"/>
      <c r="B30" s="160"/>
      <c r="C30" s="160"/>
      <c r="D30" s="161"/>
      <c r="E30" s="161"/>
      <c r="F30" s="161"/>
      <c r="G30" s="161"/>
      <c r="H30" s="161"/>
    </row>
    <row r="31" spans="1:8" hidden="1" x14ac:dyDescent="0.2">
      <c r="A31" s="159"/>
      <c r="B31" s="160"/>
      <c r="C31" s="160"/>
      <c r="D31" s="161"/>
      <c r="E31" s="161"/>
      <c r="F31" s="161"/>
      <c r="G31" s="161"/>
      <c r="H31" s="161"/>
    </row>
    <row r="32" spans="1:8" hidden="1" x14ac:dyDescent="0.2">
      <c r="A32" s="159"/>
      <c r="B32" s="160"/>
      <c r="C32" s="162"/>
      <c r="D32" s="163"/>
      <c r="E32" s="163"/>
      <c r="F32" s="163"/>
      <c r="G32" s="163"/>
      <c r="H32" s="163"/>
    </row>
    <row r="33" spans="1:8" hidden="1" x14ac:dyDescent="0.2">
      <c r="A33" s="159"/>
      <c r="B33" s="160"/>
      <c r="C33" s="160"/>
      <c r="D33" s="161"/>
      <c r="E33" s="161"/>
      <c r="F33" s="161"/>
      <c r="G33" s="161"/>
      <c r="H33" s="161"/>
    </row>
    <row r="34" spans="1:8" hidden="1" x14ac:dyDescent="0.2">
      <c r="A34" s="159"/>
      <c r="B34" s="160"/>
      <c r="C34" s="160"/>
      <c r="D34" s="161"/>
      <c r="E34" s="161"/>
      <c r="F34" s="161"/>
      <c r="G34" s="161"/>
      <c r="H34" s="161"/>
    </row>
    <row r="35" spans="1:8" ht="25.5" x14ac:dyDescent="0.2">
      <c r="A35" s="159"/>
      <c r="B35" s="160"/>
      <c r="C35" s="160" t="s">
        <v>65</v>
      </c>
      <c r="D35" s="161">
        <f>D26</f>
        <v>371.20924625850336</v>
      </c>
      <c r="E35" s="161">
        <f>E26</f>
        <v>0</v>
      </c>
      <c r="F35" s="161">
        <f>F26</f>
        <v>67.835014965986403</v>
      </c>
      <c r="G35" s="161">
        <f>G26</f>
        <v>0</v>
      </c>
      <c r="H35" s="161">
        <f>SUM(D35:G35)</f>
        <v>439.04426122448979</v>
      </c>
    </row>
    <row r="36" spans="1:8" ht="19.7" hidden="1" customHeight="1" x14ac:dyDescent="0.2">
      <c r="A36" s="183" t="s">
        <v>66</v>
      </c>
      <c r="B36" s="184"/>
      <c r="C36" s="184"/>
      <c r="D36" s="184"/>
      <c r="E36" s="184"/>
      <c r="F36" s="184"/>
      <c r="G36" s="184"/>
      <c r="H36" s="184"/>
    </row>
    <row r="37" spans="1:8" hidden="1" x14ac:dyDescent="0.2">
      <c r="A37" s="159"/>
      <c r="B37" s="160"/>
      <c r="C37" s="160"/>
      <c r="D37" s="161"/>
      <c r="E37" s="161"/>
      <c r="F37" s="161"/>
      <c r="G37" s="161"/>
      <c r="H37" s="161"/>
    </row>
    <row r="38" spans="1:8" hidden="1" x14ac:dyDescent="0.2">
      <c r="A38" s="159"/>
      <c r="B38" s="160"/>
      <c r="C38" s="160"/>
      <c r="D38" s="161"/>
      <c r="E38" s="161"/>
      <c r="F38" s="161"/>
      <c r="G38" s="161"/>
      <c r="H38" s="161"/>
    </row>
    <row r="39" spans="1:8" hidden="1" x14ac:dyDescent="0.2">
      <c r="A39" s="159"/>
      <c r="B39" s="160"/>
      <c r="C39" s="160"/>
      <c r="D39" s="161"/>
      <c r="E39" s="161"/>
      <c r="F39" s="161"/>
      <c r="G39" s="161"/>
      <c r="H39" s="161"/>
    </row>
    <row r="40" spans="1:8" hidden="1" x14ac:dyDescent="0.2">
      <c r="A40" s="159"/>
      <c r="B40" s="160"/>
      <c r="C40" s="160"/>
      <c r="D40" s="161"/>
      <c r="E40" s="161"/>
      <c r="F40" s="161"/>
      <c r="G40" s="161"/>
      <c r="H40" s="161"/>
    </row>
    <row r="41" spans="1:8" hidden="1" x14ac:dyDescent="0.2">
      <c r="A41" s="159"/>
      <c r="B41" s="160"/>
      <c r="C41" s="160"/>
      <c r="D41" s="161"/>
      <c r="E41" s="161"/>
      <c r="F41" s="161"/>
      <c r="G41" s="161"/>
      <c r="H41" s="161"/>
    </row>
    <row r="42" spans="1:8" hidden="1" x14ac:dyDescent="0.2">
      <c r="A42" s="159"/>
      <c r="B42" s="160"/>
      <c r="C42" s="160"/>
      <c r="D42" s="161"/>
      <c r="E42" s="161"/>
      <c r="F42" s="161"/>
      <c r="G42" s="161"/>
      <c r="H42" s="161"/>
    </row>
    <row r="43" spans="1:8" hidden="1" x14ac:dyDescent="0.2">
      <c r="A43" s="159"/>
      <c r="B43" s="160"/>
      <c r="C43" s="160"/>
      <c r="D43" s="161"/>
      <c r="E43" s="161"/>
      <c r="F43" s="161"/>
      <c r="G43" s="161"/>
      <c r="H43" s="161"/>
    </row>
    <row r="44" spans="1:8" hidden="1" x14ac:dyDescent="0.2">
      <c r="A44" s="159"/>
      <c r="B44" s="160"/>
      <c r="C44" s="160"/>
      <c r="D44" s="161"/>
      <c r="E44" s="161"/>
      <c r="F44" s="161"/>
      <c r="G44" s="161"/>
      <c r="H44" s="161"/>
    </row>
    <row r="45" spans="1:8" hidden="1" x14ac:dyDescent="0.2">
      <c r="A45" s="159"/>
      <c r="B45" s="160"/>
      <c r="C45" s="160"/>
      <c r="D45" s="161"/>
      <c r="E45" s="161"/>
      <c r="F45" s="161"/>
      <c r="G45" s="161"/>
      <c r="H45" s="161"/>
    </row>
    <row r="46" spans="1:8" hidden="1" x14ac:dyDescent="0.2">
      <c r="A46" s="159"/>
      <c r="B46" s="160"/>
      <c r="C46" s="160"/>
      <c r="D46" s="161"/>
      <c r="E46" s="161"/>
      <c r="F46" s="161"/>
      <c r="G46" s="161"/>
      <c r="H46" s="161"/>
    </row>
    <row r="47" spans="1:8" hidden="1" x14ac:dyDescent="0.2">
      <c r="A47" s="159"/>
      <c r="B47" s="160"/>
      <c r="C47" s="160"/>
      <c r="D47" s="161"/>
      <c r="E47" s="161"/>
      <c r="F47" s="161"/>
      <c r="G47" s="161"/>
      <c r="H47" s="161"/>
    </row>
    <row r="48" spans="1:8" ht="25.5" hidden="1" x14ac:dyDescent="0.2">
      <c r="A48" s="159"/>
      <c r="B48" s="160"/>
      <c r="C48" s="160" t="s">
        <v>67</v>
      </c>
      <c r="D48" s="161">
        <f>SUM(D37:D47)</f>
        <v>0</v>
      </c>
      <c r="E48" s="161">
        <f>SUM(E37:E47)</f>
        <v>0</v>
      </c>
      <c r="F48" s="161">
        <f>SUM(F37:F47)</f>
        <v>0</v>
      </c>
      <c r="G48" s="161">
        <f>SUM(G37:G47)</f>
        <v>0</v>
      </c>
      <c r="H48" s="161">
        <f>SUM(D48:G48)</f>
        <v>0</v>
      </c>
    </row>
    <row r="49" spans="1:8" ht="18.75" hidden="1" customHeight="1" x14ac:dyDescent="0.2">
      <c r="A49" s="183" t="s">
        <v>68</v>
      </c>
      <c r="B49" s="184"/>
      <c r="C49" s="184"/>
      <c r="D49" s="184"/>
      <c r="E49" s="184"/>
      <c r="F49" s="184"/>
      <c r="G49" s="184"/>
      <c r="H49" s="184"/>
    </row>
    <row r="50" spans="1:8" hidden="1" x14ac:dyDescent="0.2">
      <c r="A50" s="159"/>
      <c r="B50" s="160"/>
      <c r="C50" s="160"/>
      <c r="D50" s="161"/>
      <c r="E50" s="161"/>
      <c r="F50" s="161"/>
      <c r="G50" s="161"/>
      <c r="H50" s="161"/>
    </row>
    <row r="51" spans="1:8" hidden="1" x14ac:dyDescent="0.2">
      <c r="A51" s="159"/>
      <c r="B51" s="160"/>
      <c r="C51" s="160"/>
      <c r="D51" s="161"/>
      <c r="E51" s="161"/>
      <c r="F51" s="161"/>
      <c r="G51" s="161"/>
      <c r="H51" s="161"/>
    </row>
    <row r="52" spans="1:8" hidden="1" x14ac:dyDescent="0.2">
      <c r="A52" s="159"/>
      <c r="B52" s="160"/>
      <c r="C52" s="160"/>
      <c r="D52" s="161"/>
      <c r="E52" s="161"/>
      <c r="F52" s="161"/>
      <c r="G52" s="161"/>
      <c r="H52" s="161"/>
    </row>
    <row r="53" spans="1:8" ht="38.25" hidden="1" x14ac:dyDescent="0.2">
      <c r="A53" s="159"/>
      <c r="B53" s="160"/>
      <c r="C53" s="160" t="s">
        <v>69</v>
      </c>
      <c r="D53" s="161">
        <f>SUM(D50:D52)</f>
        <v>0</v>
      </c>
      <c r="E53" s="161">
        <f>SUM(E50:E52)</f>
        <v>0</v>
      </c>
      <c r="F53" s="161">
        <f>SUM(F50:F52)</f>
        <v>0</v>
      </c>
      <c r="G53" s="161">
        <f>SUM(G50:G52)</f>
        <v>0</v>
      </c>
      <c r="H53" s="161">
        <f>SUM(D53:G53)</f>
        <v>0</v>
      </c>
    </row>
    <row r="54" spans="1:8" ht="19.7" hidden="1" customHeight="1" x14ac:dyDescent="0.2">
      <c r="A54" s="183" t="s">
        <v>70</v>
      </c>
      <c r="B54" s="184"/>
      <c r="C54" s="184"/>
      <c r="D54" s="184"/>
      <c r="E54" s="184"/>
      <c r="F54" s="184"/>
      <c r="G54" s="184"/>
      <c r="H54" s="184"/>
    </row>
    <row r="55" spans="1:8" hidden="1" x14ac:dyDescent="0.2">
      <c r="A55" s="159"/>
      <c r="B55" s="160"/>
      <c r="C55" s="160"/>
      <c r="D55" s="161"/>
      <c r="E55" s="161"/>
      <c r="F55" s="161"/>
      <c r="G55" s="161"/>
      <c r="H55" s="161"/>
    </row>
    <row r="56" spans="1:8" hidden="1" x14ac:dyDescent="0.2">
      <c r="A56" s="159"/>
      <c r="B56" s="160"/>
      <c r="C56" s="160"/>
      <c r="D56" s="161"/>
      <c r="E56" s="161"/>
      <c r="F56" s="161"/>
      <c r="G56" s="161"/>
      <c r="H56" s="161"/>
    </row>
    <row r="57" spans="1:8" ht="25.5" hidden="1" x14ac:dyDescent="0.2">
      <c r="A57" s="159"/>
      <c r="B57" s="160"/>
      <c r="C57" s="160" t="s">
        <v>71</v>
      </c>
      <c r="D57" s="161">
        <f>SUM(D55:D56)</f>
        <v>0</v>
      </c>
      <c r="E57" s="161">
        <f>SUM(E55:E56)</f>
        <v>0</v>
      </c>
      <c r="F57" s="161">
        <f>SUM(F55:F56)</f>
        <v>0</v>
      </c>
      <c r="G57" s="161">
        <f>SUM(G55:G56)</f>
        <v>0</v>
      </c>
      <c r="H57" s="161">
        <f t="shared" ref="H57:H64" si="0">SUM(D57:G57)</f>
        <v>0</v>
      </c>
    </row>
    <row r="58" spans="1:8" x14ac:dyDescent="0.2">
      <c r="A58" s="159"/>
      <c r="B58" s="160"/>
      <c r="C58" s="160" t="s">
        <v>72</v>
      </c>
      <c r="D58" s="161">
        <f>D35+D24</f>
        <v>371.20924625850336</v>
      </c>
      <c r="E58" s="161">
        <f>E35+E24</f>
        <v>0</v>
      </c>
      <c r="F58" s="161">
        <f>F35+F24</f>
        <v>67.835014965986403</v>
      </c>
      <c r="G58" s="161">
        <f>G35+G24</f>
        <v>0</v>
      </c>
      <c r="H58" s="161">
        <f>H35+H24</f>
        <v>439.04426122448979</v>
      </c>
    </row>
    <row r="59" spans="1:8" hidden="1" x14ac:dyDescent="0.2">
      <c r="A59" s="159"/>
      <c r="B59" s="160"/>
      <c r="C59" s="162" t="s">
        <v>73</v>
      </c>
      <c r="D59" s="161"/>
      <c r="E59" s="161"/>
      <c r="F59" s="161"/>
      <c r="G59" s="161"/>
      <c r="H59" s="161"/>
    </row>
    <row r="60" spans="1:8" hidden="1" x14ac:dyDescent="0.2">
      <c r="A60" s="159"/>
      <c r="B60" s="160"/>
      <c r="C60" s="162" t="s">
        <v>74</v>
      </c>
      <c r="D60" s="163" t="e">
        <f>D23+#REF!+#REF!++D26+D31+D48+D53+D57</f>
        <v>#REF!</v>
      </c>
      <c r="E60" s="163" t="e">
        <f>E23+#REF!+#REF!++E26+E31+E48+E53+E57</f>
        <v>#REF!</v>
      </c>
      <c r="F60" s="163" t="e">
        <f>F23+#REF!+#REF!++F26+F31+F48+F53+F57</f>
        <v>#REF!</v>
      </c>
      <c r="G60" s="163" t="e">
        <f>G23+#REF!+#REF!++G26+G31+G48+G53+G57</f>
        <v>#REF!</v>
      </c>
      <c r="H60" s="163" t="e">
        <f t="shared" si="0"/>
        <v>#REF!</v>
      </c>
    </row>
    <row r="61" spans="1:8" hidden="1" x14ac:dyDescent="0.2">
      <c r="A61" s="159"/>
      <c r="B61" s="160"/>
      <c r="C61" s="162" t="s">
        <v>75</v>
      </c>
      <c r="D61" s="163" t="e">
        <f>D28+#REF!</f>
        <v>#REF!</v>
      </c>
      <c r="E61" s="163" t="e">
        <f>E28+#REF!</f>
        <v>#REF!</v>
      </c>
      <c r="F61" s="163" t="e">
        <f>F28+#REF!</f>
        <v>#REF!</v>
      </c>
      <c r="G61" s="163" t="e">
        <f>G28+#REF!</f>
        <v>#REF!</v>
      </c>
      <c r="H61" s="163" t="e">
        <f t="shared" si="0"/>
        <v>#REF!</v>
      </c>
    </row>
    <row r="62" spans="1:8" hidden="1" x14ac:dyDescent="0.2">
      <c r="A62" s="159"/>
      <c r="B62" s="160"/>
      <c r="C62" s="162" t="s">
        <v>76</v>
      </c>
      <c r="D62" s="163">
        <f>D33+D34</f>
        <v>0</v>
      </c>
      <c r="E62" s="163">
        <f>E33+E34</f>
        <v>0</v>
      </c>
      <c r="F62" s="163">
        <f>F33+F34</f>
        <v>0</v>
      </c>
      <c r="G62" s="163">
        <f>G33+G34</f>
        <v>0</v>
      </c>
      <c r="H62" s="163">
        <f>SUM(D62:G62)</f>
        <v>0</v>
      </c>
    </row>
    <row r="63" spans="1:8" hidden="1" x14ac:dyDescent="0.2">
      <c r="A63" s="159"/>
      <c r="B63" s="160"/>
      <c r="C63" s="162" t="s">
        <v>77</v>
      </c>
      <c r="D63" s="163">
        <f>D29</f>
        <v>0</v>
      </c>
      <c r="E63" s="163">
        <f>E29</f>
        <v>0</v>
      </c>
      <c r="F63" s="163">
        <f>F29</f>
        <v>0</v>
      </c>
      <c r="G63" s="163">
        <f>G29</f>
        <v>0</v>
      </c>
      <c r="H63" s="163">
        <f>SUM(D63:G63)</f>
        <v>0</v>
      </c>
    </row>
    <row r="64" spans="1:8" hidden="1" x14ac:dyDescent="0.2">
      <c r="A64" s="159"/>
      <c r="B64" s="160"/>
      <c r="C64" s="162" t="s">
        <v>78</v>
      </c>
      <c r="D64" s="163" t="e">
        <f>#REF!++D30</f>
        <v>#REF!</v>
      </c>
      <c r="E64" s="163" t="e">
        <f>#REF!++E30</f>
        <v>#REF!</v>
      </c>
      <c r="F64" s="163" t="e">
        <f>#REF!++F30</f>
        <v>#REF!</v>
      </c>
      <c r="G64" s="163" t="e">
        <f>#REF!++G30</f>
        <v>#REF!</v>
      </c>
      <c r="H64" s="163" t="e">
        <f t="shared" si="0"/>
        <v>#REF!</v>
      </c>
    </row>
    <row r="65" spans="1:8" ht="19.7" customHeight="1" x14ac:dyDescent="0.2">
      <c r="A65" s="183" t="s">
        <v>18</v>
      </c>
      <c r="B65" s="184"/>
      <c r="C65" s="184"/>
      <c r="D65" s="184"/>
      <c r="E65" s="184"/>
      <c r="F65" s="184"/>
      <c r="G65" s="184"/>
      <c r="H65" s="184"/>
    </row>
    <row r="66" spans="1:8" ht="25.5" x14ac:dyDescent="0.2">
      <c r="A66" s="159">
        <v>3</v>
      </c>
      <c r="B66" s="164" t="s">
        <v>209</v>
      </c>
      <c r="C66" s="165" t="s">
        <v>210</v>
      </c>
      <c r="D66" s="161">
        <f>D58*3.9%*0.8</f>
        <v>11.581728483265305</v>
      </c>
      <c r="E66" s="161">
        <f>E58*0.025</f>
        <v>0</v>
      </c>
      <c r="F66" s="161"/>
      <c r="G66" s="161"/>
      <c r="H66" s="161">
        <f>SUM(D66:G66)</f>
        <v>11.581728483265305</v>
      </c>
    </row>
    <row r="67" spans="1:8" ht="25.5" hidden="1" x14ac:dyDescent="0.2">
      <c r="A67" s="159">
        <v>30</v>
      </c>
      <c r="B67" s="160" t="s">
        <v>79</v>
      </c>
      <c r="C67" s="160" t="s">
        <v>80</v>
      </c>
      <c r="D67" s="161" t="e">
        <f>D61*2.5%*0.8</f>
        <v>#REF!</v>
      </c>
      <c r="E67" s="161" t="e">
        <f>E61*2.5%*0.8</f>
        <v>#REF!</v>
      </c>
      <c r="F67" s="161"/>
      <c r="G67" s="161"/>
      <c r="H67" s="161" t="e">
        <f>SUM(D67:G67)</f>
        <v>#REF!</v>
      </c>
    </row>
    <row r="68" spans="1:8" ht="25.5" hidden="1" x14ac:dyDescent="0.2">
      <c r="A68" s="159">
        <v>31</v>
      </c>
      <c r="B68" s="160" t="s">
        <v>79</v>
      </c>
      <c r="C68" s="160" t="s">
        <v>81</v>
      </c>
      <c r="D68" s="161">
        <f>D62*2.5%*0.8</f>
        <v>0</v>
      </c>
      <c r="E68" s="161">
        <f>E62*2.5%*0.8</f>
        <v>0</v>
      </c>
      <c r="F68" s="161"/>
      <c r="G68" s="161"/>
      <c r="H68" s="161">
        <f>SUM(D68:G68)</f>
        <v>0</v>
      </c>
    </row>
    <row r="69" spans="1:8" ht="25.5" hidden="1" x14ac:dyDescent="0.2">
      <c r="A69" s="159">
        <v>32</v>
      </c>
      <c r="B69" s="160" t="s">
        <v>82</v>
      </c>
      <c r="C69" s="160" t="s">
        <v>83</v>
      </c>
      <c r="D69" s="161">
        <f>D63*3.3%*0.8</f>
        <v>0</v>
      </c>
      <c r="E69" s="161">
        <f>E63*3.3%*0.8</f>
        <v>0</v>
      </c>
      <c r="F69" s="161"/>
      <c r="G69" s="161"/>
      <c r="H69" s="161">
        <f>SUM(D69:G69)</f>
        <v>0</v>
      </c>
    </row>
    <row r="70" spans="1:8" ht="25.5" hidden="1" x14ac:dyDescent="0.2">
      <c r="A70" s="159">
        <v>33</v>
      </c>
      <c r="B70" s="160" t="s">
        <v>82</v>
      </c>
      <c r="C70" s="160" t="s">
        <v>84</v>
      </c>
      <c r="D70" s="161" t="e">
        <f>D64*3.3%*0.8</f>
        <v>#REF!</v>
      </c>
      <c r="E70" s="161" t="e">
        <f>E64*3.3%*0.8</f>
        <v>#REF!</v>
      </c>
      <c r="F70" s="161"/>
      <c r="G70" s="161"/>
      <c r="H70" s="161" t="e">
        <f>SUM(D70:G70)</f>
        <v>#REF!</v>
      </c>
    </row>
    <row r="71" spans="1:8" ht="25.5" x14ac:dyDescent="0.2">
      <c r="A71" s="159"/>
      <c r="B71" s="160"/>
      <c r="C71" s="160" t="s">
        <v>85</v>
      </c>
      <c r="D71" s="161">
        <f>D66</f>
        <v>11.581728483265305</v>
      </c>
      <c r="E71" s="161">
        <f>E66</f>
        <v>0</v>
      </c>
      <c r="F71" s="161">
        <f>F66</f>
        <v>0</v>
      </c>
      <c r="G71" s="161">
        <f>G66</f>
        <v>0</v>
      </c>
      <c r="H71" s="161">
        <f>H66</f>
        <v>11.581728483265305</v>
      </c>
    </row>
    <row r="72" spans="1:8" x14ac:dyDescent="0.2">
      <c r="A72" s="159"/>
      <c r="B72" s="160"/>
      <c r="C72" s="160" t="s">
        <v>19</v>
      </c>
      <c r="D72" s="161">
        <f>D58+D71</f>
        <v>382.79097474176865</v>
      </c>
      <c r="E72" s="161">
        <f>E58+E71</f>
        <v>0</v>
      </c>
      <c r="F72" s="161">
        <f>F58+F71</f>
        <v>67.835014965986403</v>
      </c>
      <c r="G72" s="161">
        <f>G58+G71</f>
        <v>0</v>
      </c>
      <c r="H72" s="161">
        <f>SUM(D72:G72)</f>
        <v>450.62598970775502</v>
      </c>
    </row>
    <row r="73" spans="1:8" hidden="1" x14ac:dyDescent="0.2">
      <c r="A73" s="159"/>
      <c r="B73" s="160"/>
      <c r="C73" s="162" t="s">
        <v>73</v>
      </c>
      <c r="D73" s="161"/>
      <c r="E73" s="161"/>
      <c r="F73" s="161"/>
      <c r="G73" s="161"/>
      <c r="H73" s="161"/>
    </row>
    <row r="74" spans="1:8" hidden="1" x14ac:dyDescent="0.2">
      <c r="A74" s="159"/>
      <c r="B74" s="160"/>
      <c r="C74" s="162" t="s">
        <v>74</v>
      </c>
      <c r="D74" s="163" t="e">
        <f t="shared" ref="D74:G78" si="1">D60+D66</f>
        <v>#REF!</v>
      </c>
      <c r="E74" s="163" t="e">
        <f t="shared" si="1"/>
        <v>#REF!</v>
      </c>
      <c r="F74" s="163" t="e">
        <f t="shared" si="1"/>
        <v>#REF!</v>
      </c>
      <c r="G74" s="163" t="e">
        <f t="shared" si="1"/>
        <v>#REF!</v>
      </c>
      <c r="H74" s="163" t="e">
        <f>SUM(D74:G74)</f>
        <v>#REF!</v>
      </c>
    </row>
    <row r="75" spans="1:8" hidden="1" x14ac:dyDescent="0.2">
      <c r="A75" s="159"/>
      <c r="B75" s="160"/>
      <c r="C75" s="162" t="s">
        <v>75</v>
      </c>
      <c r="D75" s="163" t="e">
        <f>D61+D67</f>
        <v>#REF!</v>
      </c>
      <c r="E75" s="163" t="e">
        <f t="shared" si="1"/>
        <v>#REF!</v>
      </c>
      <c r="F75" s="163" t="e">
        <f t="shared" si="1"/>
        <v>#REF!</v>
      </c>
      <c r="G75" s="163" t="e">
        <f t="shared" si="1"/>
        <v>#REF!</v>
      </c>
      <c r="H75" s="163" t="e">
        <f>SUM(D75:G75)</f>
        <v>#REF!</v>
      </c>
    </row>
    <row r="76" spans="1:8" hidden="1" x14ac:dyDescent="0.2">
      <c r="A76" s="159"/>
      <c r="B76" s="160"/>
      <c r="C76" s="162" t="s">
        <v>76</v>
      </c>
      <c r="D76" s="163">
        <f t="shared" si="1"/>
        <v>0</v>
      </c>
      <c r="E76" s="163">
        <f t="shared" si="1"/>
        <v>0</v>
      </c>
      <c r="F76" s="163">
        <f t="shared" si="1"/>
        <v>0</v>
      </c>
      <c r="G76" s="163">
        <f t="shared" si="1"/>
        <v>0</v>
      </c>
      <c r="H76" s="163">
        <f>SUM(D76:G76)</f>
        <v>0</v>
      </c>
    </row>
    <row r="77" spans="1:8" hidden="1" x14ac:dyDescent="0.2">
      <c r="A77" s="159"/>
      <c r="B77" s="160"/>
      <c r="C77" s="162" t="s">
        <v>77</v>
      </c>
      <c r="D77" s="163">
        <f t="shared" si="1"/>
        <v>0</v>
      </c>
      <c r="E77" s="163">
        <f t="shared" si="1"/>
        <v>0</v>
      </c>
      <c r="F77" s="163">
        <f t="shared" si="1"/>
        <v>0</v>
      </c>
      <c r="G77" s="163">
        <f t="shared" si="1"/>
        <v>0</v>
      </c>
      <c r="H77" s="163">
        <f>SUM(D77:G77)</f>
        <v>0</v>
      </c>
    </row>
    <row r="78" spans="1:8" hidden="1" x14ac:dyDescent="0.2">
      <c r="A78" s="159"/>
      <c r="B78" s="160"/>
      <c r="C78" s="162" t="s">
        <v>78</v>
      </c>
      <c r="D78" s="163" t="e">
        <f t="shared" si="1"/>
        <v>#REF!</v>
      </c>
      <c r="E78" s="163" t="e">
        <f t="shared" si="1"/>
        <v>#REF!</v>
      </c>
      <c r="F78" s="163" t="e">
        <f t="shared" si="1"/>
        <v>#REF!</v>
      </c>
      <c r="G78" s="163" t="e">
        <f t="shared" si="1"/>
        <v>#REF!</v>
      </c>
      <c r="H78" s="163" t="e">
        <f>SUM(D78:G78)</f>
        <v>#REF!</v>
      </c>
    </row>
    <row r="79" spans="1:8" ht="19.7" customHeight="1" x14ac:dyDescent="0.2">
      <c r="A79" s="183" t="s">
        <v>20</v>
      </c>
      <c r="B79" s="183"/>
      <c r="C79" s="183"/>
      <c r="D79" s="183"/>
      <c r="E79" s="183"/>
      <c r="F79" s="183"/>
      <c r="G79" s="183"/>
      <c r="H79" s="183"/>
    </row>
    <row r="80" spans="1:8" ht="25.5" x14ac:dyDescent="0.2">
      <c r="A80" s="159">
        <v>4</v>
      </c>
      <c r="B80" s="164" t="s">
        <v>211</v>
      </c>
      <c r="C80" s="165" t="s">
        <v>212</v>
      </c>
      <c r="D80" s="161">
        <f>D72*2.1%*1.2</f>
        <v>9.6463325634925692</v>
      </c>
      <c r="E80" s="161">
        <f>E72*3.19%</f>
        <v>0</v>
      </c>
      <c r="F80" s="161"/>
      <c r="G80" s="161"/>
      <c r="H80" s="161">
        <f>SUM(D80:G80)</f>
        <v>9.6463325634925692</v>
      </c>
    </row>
    <row r="81" spans="1:8" ht="25.5" x14ac:dyDescent="0.2">
      <c r="A81" s="159">
        <v>5</v>
      </c>
      <c r="B81" s="160" t="s">
        <v>213</v>
      </c>
      <c r="C81" s="166" t="s">
        <v>214</v>
      </c>
      <c r="D81" s="161"/>
      <c r="E81" s="161"/>
      <c r="F81" s="161"/>
      <c r="G81" s="161">
        <f>D72*2.13%</f>
        <v>8.1534477619996721</v>
      </c>
      <c r="H81" s="161">
        <f>SUM(D81:G81)</f>
        <v>8.1534477619996721</v>
      </c>
    </row>
    <row r="82" spans="1:8" x14ac:dyDescent="0.2">
      <c r="A82" s="159"/>
      <c r="B82" s="160"/>
      <c r="C82" s="160" t="s">
        <v>86</v>
      </c>
      <c r="D82" s="161">
        <f>SUM(D80:D81)</f>
        <v>9.6463325634925692</v>
      </c>
      <c r="E82" s="161">
        <f>SUM(E80:E81)</f>
        <v>0</v>
      </c>
      <c r="F82" s="161">
        <f>SUM(F80:F81)</f>
        <v>0</v>
      </c>
      <c r="G82" s="161">
        <f>SUM(G80:G81)</f>
        <v>8.1534477619996721</v>
      </c>
      <c r="H82" s="161">
        <f>SUM(D82:G82)</f>
        <v>17.799780325492243</v>
      </c>
    </row>
    <row r="83" spans="1:8" x14ac:dyDescent="0.2">
      <c r="A83" s="159"/>
      <c r="B83" s="160"/>
      <c r="C83" s="160" t="s">
        <v>11</v>
      </c>
      <c r="D83" s="161">
        <f>D72+D82</f>
        <v>392.43730730526124</v>
      </c>
      <c r="E83" s="161">
        <f>E72+E82</f>
        <v>0</v>
      </c>
      <c r="F83" s="161">
        <f>F72+F82</f>
        <v>67.835014965986403</v>
      </c>
      <c r="G83" s="161">
        <f>G72+G82</f>
        <v>8.1534477619996721</v>
      </c>
      <c r="H83" s="161">
        <f>SUM(D83:G83)</f>
        <v>468.42577003324732</v>
      </c>
    </row>
    <row r="84" spans="1:8" ht="19.7" customHeight="1" x14ac:dyDescent="0.2">
      <c r="A84" s="183" t="s">
        <v>87</v>
      </c>
      <c r="B84" s="183"/>
      <c r="C84" s="183"/>
      <c r="D84" s="183"/>
      <c r="E84" s="183"/>
      <c r="F84" s="183"/>
      <c r="G84" s="183"/>
      <c r="H84" s="183"/>
    </row>
    <row r="85" spans="1:8" ht="39" customHeight="1" x14ac:dyDescent="0.2">
      <c r="A85" s="159">
        <v>6</v>
      </c>
      <c r="B85" s="160" t="s">
        <v>88</v>
      </c>
      <c r="C85" s="160" t="s">
        <v>119</v>
      </c>
      <c r="D85" s="161"/>
      <c r="E85" s="161"/>
      <c r="F85" s="161"/>
      <c r="G85" s="161">
        <f>H83*2.14%</f>
        <v>10.024311478711494</v>
      </c>
      <c r="H85" s="161">
        <f>SUM(D85:G85)</f>
        <v>10.024311478711494</v>
      </c>
    </row>
    <row r="86" spans="1:8" x14ac:dyDescent="0.2">
      <c r="A86" s="159">
        <v>8</v>
      </c>
      <c r="B86" s="160" t="s">
        <v>215</v>
      </c>
      <c r="C86" s="166" t="s">
        <v>216</v>
      </c>
      <c r="D86" s="161"/>
      <c r="E86" s="161"/>
      <c r="F86" s="161"/>
      <c r="G86" s="161">
        <f>H83*1.3%</f>
        <v>6.0895350104322157</v>
      </c>
      <c r="H86" s="161">
        <f>G86</f>
        <v>6.0895350104322157</v>
      </c>
    </row>
    <row r="87" spans="1:8" ht="25.5" x14ac:dyDescent="0.2">
      <c r="A87" s="159"/>
      <c r="B87" s="160"/>
      <c r="C87" s="160" t="s">
        <v>89</v>
      </c>
      <c r="D87" s="161"/>
      <c r="E87" s="161"/>
      <c r="F87" s="161"/>
      <c r="G87" s="161">
        <f>G85+G86</f>
        <v>16.113846489143711</v>
      </c>
      <c r="H87" s="161">
        <f>H85+H86</f>
        <v>16.113846489143711</v>
      </c>
    </row>
    <row r="88" spans="1:8" ht="19.7" customHeight="1" x14ac:dyDescent="0.2">
      <c r="A88" s="183" t="s">
        <v>13</v>
      </c>
      <c r="B88" s="183"/>
      <c r="C88" s="183"/>
      <c r="D88" s="183"/>
      <c r="E88" s="183"/>
      <c r="F88" s="183"/>
      <c r="G88" s="183"/>
      <c r="H88" s="183"/>
    </row>
    <row r="89" spans="1:8" x14ac:dyDescent="0.2">
      <c r="A89" s="159">
        <v>9</v>
      </c>
      <c r="B89" s="160"/>
      <c r="C89" s="160" t="s">
        <v>90</v>
      </c>
      <c r="D89" s="161"/>
      <c r="E89" s="161"/>
      <c r="F89" s="161"/>
      <c r="G89" s="161">
        <f>H83*0.05</f>
        <v>23.421288501662367</v>
      </c>
      <c r="H89" s="161">
        <f>SUM(D89:G89)</f>
        <v>23.421288501662367</v>
      </c>
    </row>
    <row r="90" spans="1:8" ht="25.5" hidden="1" x14ac:dyDescent="0.2">
      <c r="A90" s="159">
        <v>10</v>
      </c>
      <c r="B90" s="160" t="s">
        <v>198</v>
      </c>
      <c r="C90" s="160" t="s">
        <v>197</v>
      </c>
      <c r="D90" s="161"/>
      <c r="E90" s="161"/>
      <c r="F90" s="161"/>
      <c r="G90" s="161">
        <v>0</v>
      </c>
      <c r="H90" s="161">
        <f>SUM(D90:G90)</f>
        <v>0</v>
      </c>
    </row>
    <row r="91" spans="1:8" ht="25.5" x14ac:dyDescent="0.2">
      <c r="A91" s="159"/>
      <c r="B91" s="160"/>
      <c r="C91" s="160" t="s">
        <v>91</v>
      </c>
      <c r="D91" s="161"/>
      <c r="E91" s="161"/>
      <c r="F91" s="161"/>
      <c r="G91" s="161">
        <f>SUM(G89:G89)</f>
        <v>23.421288501662367</v>
      </c>
      <c r="H91" s="161">
        <f>SUM(H89:H89)</f>
        <v>23.421288501662367</v>
      </c>
    </row>
    <row r="92" spans="1:8" x14ac:dyDescent="0.2">
      <c r="A92" s="159"/>
      <c r="B92" s="160"/>
      <c r="C92" s="160" t="s">
        <v>14</v>
      </c>
      <c r="D92" s="161">
        <f>D83</f>
        <v>392.43730730526124</v>
      </c>
      <c r="E92" s="161">
        <f>E83</f>
        <v>0</v>
      </c>
      <c r="F92" s="161">
        <f>F83</f>
        <v>67.835014965986403</v>
      </c>
      <c r="G92" s="161">
        <f>G87+G83+G91</f>
        <v>47.68858275280575</v>
      </c>
      <c r="H92" s="161">
        <f>SUM(D92:G92)</f>
        <v>507.96090502405337</v>
      </c>
    </row>
    <row r="93" spans="1:8" s="63" customFormat="1" hidden="1" x14ac:dyDescent="0.2">
      <c r="A93" s="167"/>
      <c r="B93" s="162"/>
      <c r="C93" s="162" t="s">
        <v>64</v>
      </c>
      <c r="D93" s="163"/>
      <c r="E93" s="163"/>
      <c r="F93" s="163"/>
      <c r="G93" s="163"/>
      <c r="H93" s="163">
        <f>SUM(D93:G93)</f>
        <v>0</v>
      </c>
    </row>
    <row r="94" spans="1:8" ht="19.7" customHeight="1" x14ac:dyDescent="0.2">
      <c r="A94" s="183" t="s">
        <v>15</v>
      </c>
      <c r="B94" s="183"/>
      <c r="C94" s="183"/>
      <c r="D94" s="183"/>
      <c r="E94" s="183"/>
      <c r="F94" s="183"/>
      <c r="G94" s="183"/>
      <c r="H94" s="183"/>
    </row>
    <row r="95" spans="1:8" x14ac:dyDescent="0.2">
      <c r="A95" s="159">
        <v>10</v>
      </c>
      <c r="B95" s="160" t="s">
        <v>208</v>
      </c>
      <c r="C95" s="160" t="s">
        <v>92</v>
      </c>
      <c r="D95" s="161">
        <f>D92*0.03</f>
        <v>11.773119219157836</v>
      </c>
      <c r="E95" s="161">
        <f>E92*0.03</f>
        <v>0</v>
      </c>
      <c r="F95" s="161">
        <f>F92*0.03</f>
        <v>2.0350504489795922</v>
      </c>
      <c r="G95" s="161">
        <f>G92*0.03</f>
        <v>1.4306574825841725</v>
      </c>
      <c r="H95" s="161">
        <f>H92*0.03</f>
        <v>15.238827150721601</v>
      </c>
    </row>
    <row r="96" spans="1:8" x14ac:dyDescent="0.2">
      <c r="A96" s="159"/>
      <c r="B96" s="160"/>
      <c r="C96" s="160" t="s">
        <v>93</v>
      </c>
      <c r="D96" s="161">
        <f>D95</f>
        <v>11.773119219157836</v>
      </c>
      <c r="E96" s="161">
        <f>E95</f>
        <v>0</v>
      </c>
      <c r="F96" s="161">
        <f>F95</f>
        <v>2.0350504489795922</v>
      </c>
      <c r="G96" s="161">
        <f>G95</f>
        <v>1.4306574825841725</v>
      </c>
      <c r="H96" s="161">
        <f>H95</f>
        <v>15.238827150721601</v>
      </c>
    </row>
    <row r="97" spans="1:8" x14ac:dyDescent="0.2">
      <c r="A97" s="168"/>
      <c r="B97" s="169"/>
      <c r="C97" s="169" t="s">
        <v>94</v>
      </c>
      <c r="D97" s="170">
        <f>D92+D96</f>
        <v>404.21042652441906</v>
      </c>
      <c r="E97" s="170">
        <f>E92+E96</f>
        <v>0</v>
      </c>
      <c r="F97" s="170">
        <f>F92+F96</f>
        <v>69.870065414965993</v>
      </c>
      <c r="G97" s="170">
        <f>G92+G96</f>
        <v>49.119240235389924</v>
      </c>
      <c r="H97" s="170">
        <f>H92+H96</f>
        <v>523.19973217477502</v>
      </c>
    </row>
    <row r="98" spans="1:8" ht="13.5" hidden="1" x14ac:dyDescent="0.2">
      <c r="A98" s="168"/>
      <c r="B98" s="169"/>
      <c r="C98" s="171" t="s">
        <v>73</v>
      </c>
      <c r="D98" s="170"/>
      <c r="E98" s="170"/>
      <c r="F98" s="170"/>
      <c r="G98" s="170"/>
      <c r="H98" s="170"/>
    </row>
    <row r="99" spans="1:8" ht="13.5" hidden="1" x14ac:dyDescent="0.2">
      <c r="A99" s="168"/>
      <c r="B99" s="169"/>
      <c r="C99" s="171" t="s">
        <v>74</v>
      </c>
      <c r="D99" s="172" t="e">
        <f>(#REF!+D87+D91)*1.03</f>
        <v>#REF!</v>
      </c>
      <c r="E99" s="172" t="e">
        <f>(#REF!+E87+E91)*1.03</f>
        <v>#REF!</v>
      </c>
      <c r="F99" s="172" t="e">
        <f>(#REF!+F87+F91)*1.03</f>
        <v>#REF!</v>
      </c>
      <c r="G99" s="172" t="e">
        <f>(#REF!+G87+G91)*1.03</f>
        <v>#REF!</v>
      </c>
      <c r="H99" s="172" t="e">
        <f>SUM(D99:G99)</f>
        <v>#REF!</v>
      </c>
    </row>
    <row r="100" spans="1:8" ht="13.5" hidden="1" x14ac:dyDescent="0.2">
      <c r="A100" s="168"/>
      <c r="B100" s="169"/>
      <c r="C100" s="171" t="s">
        <v>75</v>
      </c>
      <c r="D100" s="172" t="e">
        <f>#REF!*1.03</f>
        <v>#REF!</v>
      </c>
      <c r="E100" s="172" t="e">
        <f>#REF!*1.03</f>
        <v>#REF!</v>
      </c>
      <c r="F100" s="172" t="e">
        <f>#REF!*1.03</f>
        <v>#REF!</v>
      </c>
      <c r="G100" s="172" t="e">
        <f>#REF!*1.03</f>
        <v>#REF!</v>
      </c>
      <c r="H100" s="172" t="e">
        <f>SUM(D100:G100)</f>
        <v>#REF!</v>
      </c>
    </row>
    <row r="101" spans="1:8" ht="13.5" hidden="1" x14ac:dyDescent="0.2">
      <c r="A101" s="168"/>
      <c r="B101" s="169"/>
      <c r="C101" s="171" t="s">
        <v>76</v>
      </c>
      <c r="D101" s="172" t="e">
        <f>#REF!*1.03</f>
        <v>#REF!</v>
      </c>
      <c r="E101" s="172" t="e">
        <f>#REF!*1.03</f>
        <v>#REF!</v>
      </c>
      <c r="F101" s="172" t="e">
        <f>#REF!*1.03</f>
        <v>#REF!</v>
      </c>
      <c r="G101" s="172" t="e">
        <f>#REF!*1.03</f>
        <v>#REF!</v>
      </c>
      <c r="H101" s="172" t="e">
        <f>SUM(D101:G101)</f>
        <v>#REF!</v>
      </c>
    </row>
    <row r="102" spans="1:8" ht="13.5" hidden="1" x14ac:dyDescent="0.2">
      <c r="A102" s="168"/>
      <c r="B102" s="169"/>
      <c r="C102" s="171" t="s">
        <v>77</v>
      </c>
      <c r="D102" s="172" t="e">
        <f>#REF!*1.03</f>
        <v>#REF!</v>
      </c>
      <c r="E102" s="172" t="e">
        <f>#REF!*1.03</f>
        <v>#REF!</v>
      </c>
      <c r="F102" s="172" t="e">
        <f>#REF!*1.03</f>
        <v>#REF!</v>
      </c>
      <c r="G102" s="172" t="e">
        <f>#REF!*1.03</f>
        <v>#REF!</v>
      </c>
      <c r="H102" s="172" t="e">
        <f>SUM(D102:G102)</f>
        <v>#REF!</v>
      </c>
    </row>
    <row r="103" spans="1:8" ht="13.5" hidden="1" x14ac:dyDescent="0.2">
      <c r="A103" s="168"/>
      <c r="B103" s="169"/>
      <c r="C103" s="171" t="s">
        <v>78</v>
      </c>
      <c r="D103" s="172" t="e">
        <f>#REF!*1.03</f>
        <v>#REF!</v>
      </c>
      <c r="E103" s="172" t="e">
        <f>#REF!*1.03</f>
        <v>#REF!</v>
      </c>
      <c r="F103" s="172" t="e">
        <f>#REF!*1.03</f>
        <v>#REF!</v>
      </c>
      <c r="G103" s="172" t="e">
        <f>#REF!*1.03</f>
        <v>#REF!</v>
      </c>
      <c r="H103" s="172" t="e">
        <f>SUM(D103:G103)</f>
        <v>#REF!</v>
      </c>
    </row>
    <row r="104" spans="1:8" ht="19.7" customHeight="1" x14ac:dyDescent="0.2">
      <c r="A104" s="183" t="s">
        <v>53</v>
      </c>
      <c r="B104" s="183"/>
      <c r="C104" s="183"/>
      <c r="D104" s="183"/>
      <c r="E104" s="183"/>
      <c r="F104" s="183"/>
      <c r="G104" s="183"/>
      <c r="H104" s="183"/>
    </row>
    <row r="105" spans="1:8" x14ac:dyDescent="0.2">
      <c r="A105" s="159">
        <v>11</v>
      </c>
      <c r="B105" s="160" t="s">
        <v>99</v>
      </c>
      <c r="C105" s="160" t="s">
        <v>204</v>
      </c>
      <c r="D105" s="161">
        <f>D97*0.18</f>
        <v>72.757876774395427</v>
      </c>
      <c r="E105" s="161">
        <f>E97*0.18</f>
        <v>0</v>
      </c>
      <c r="F105" s="161">
        <f>F97*0.18</f>
        <v>12.576611774693879</v>
      </c>
      <c r="G105" s="161">
        <f>G97*0.18</f>
        <v>8.8414632423701853</v>
      </c>
      <c r="H105" s="161">
        <f>H97*0.18</f>
        <v>94.175951791459497</v>
      </c>
    </row>
    <row r="106" spans="1:8" ht="14.25" x14ac:dyDescent="0.2">
      <c r="A106" s="173"/>
      <c r="B106" s="164"/>
      <c r="C106" s="174" t="s">
        <v>95</v>
      </c>
      <c r="D106" s="170">
        <f>D97+D105</f>
        <v>476.96830329881448</v>
      </c>
      <c r="E106" s="170">
        <f>E97+E105</f>
        <v>0</v>
      </c>
      <c r="F106" s="170">
        <f>F97+F105</f>
        <v>82.446677189659866</v>
      </c>
      <c r="G106" s="170">
        <f>G97+G105</f>
        <v>57.960703477760106</v>
      </c>
      <c r="H106" s="170">
        <f>H97+H105</f>
        <v>617.37568396623453</v>
      </c>
    </row>
    <row r="107" spans="1:8" ht="15" hidden="1" x14ac:dyDescent="0.2">
      <c r="A107" s="13"/>
      <c r="B107" s="14"/>
      <c r="C107" s="64" t="s">
        <v>64</v>
      </c>
      <c r="D107" s="65"/>
      <c r="E107" s="65"/>
      <c r="F107" s="65" t="e">
        <f>#REF!*1.18</f>
        <v>#REF!</v>
      </c>
      <c r="G107" s="65"/>
      <c r="H107" s="66" t="e">
        <f>SUM(D107:G107)</f>
        <v>#REF!</v>
      </c>
    </row>
    <row r="108" spans="1:8" ht="15" hidden="1" x14ac:dyDescent="0.2">
      <c r="A108" s="185" t="s">
        <v>96</v>
      </c>
      <c r="B108" s="186"/>
      <c r="C108" s="186"/>
      <c r="D108" s="186"/>
      <c r="E108" s="186"/>
      <c r="F108" s="186"/>
      <c r="G108" s="186"/>
      <c r="H108" s="186"/>
    </row>
    <row r="109" spans="1:8" hidden="1" x14ac:dyDescent="0.2">
      <c r="A109" s="67"/>
      <c r="B109" s="68"/>
      <c r="C109" s="68" t="s">
        <v>97</v>
      </c>
      <c r="D109" s="69">
        <v>540.99</v>
      </c>
      <c r="E109" s="69"/>
      <c r="F109" s="69"/>
      <c r="G109" s="69"/>
      <c r="H109" s="69">
        <f>SUM(D109:G109)</f>
        <v>540.99</v>
      </c>
    </row>
    <row r="111" spans="1:8" ht="15" x14ac:dyDescent="0.25">
      <c r="B111" s="3"/>
    </row>
    <row r="112" spans="1:8" ht="15" x14ac:dyDescent="0.25">
      <c r="B112" s="3"/>
    </row>
  </sheetData>
  <mergeCells count="28">
    <mergeCell ref="F5:H5"/>
    <mergeCell ref="E6:H6"/>
    <mergeCell ref="E8:H8"/>
    <mergeCell ref="C10:G10"/>
    <mergeCell ref="A22:H22"/>
    <mergeCell ref="C17:C20"/>
    <mergeCell ref="B17:B20"/>
    <mergeCell ref="D17:G17"/>
    <mergeCell ref="G18:G20"/>
    <mergeCell ref="A17:A20"/>
    <mergeCell ref="C12:G12"/>
    <mergeCell ref="C13:G13"/>
    <mergeCell ref="B14:H14"/>
    <mergeCell ref="A25:H25"/>
    <mergeCell ref="A36:H36"/>
    <mergeCell ref="A49:H49"/>
    <mergeCell ref="F18:F20"/>
    <mergeCell ref="D18:D20"/>
    <mergeCell ref="E18:E20"/>
    <mergeCell ref="H17:H20"/>
    <mergeCell ref="A54:H54"/>
    <mergeCell ref="A104:H104"/>
    <mergeCell ref="A108:H108"/>
    <mergeCell ref="A65:H65"/>
    <mergeCell ref="A79:H79"/>
    <mergeCell ref="A84:H84"/>
    <mergeCell ref="A88:H88"/>
    <mergeCell ref="A94:H94"/>
  </mergeCells>
  <phoneticPr fontId="3" type="noConversion"/>
  <pageMargins left="0.45" right="0" top="0.35" bottom="0.19" header="0.19685039370078741" footer="0.17"/>
  <pageSetup paperSize="9" scale="91" fitToHeight="0" orientation="landscape" r:id="rId1"/>
  <headerFooter alignWithMargins="0">
    <oddHeader>&amp;LГранд-СМЕТА</oddHead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H30"/>
  <sheetViews>
    <sheetView workbookViewId="0">
      <selection activeCell="H13" sqref="H13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8" width="15" style="31" customWidth="1"/>
    <col min="9" max="16384" width="9.140625" style="25"/>
  </cols>
  <sheetData>
    <row r="1" spans="1:8" x14ac:dyDescent="0.2">
      <c r="D1" s="27"/>
      <c r="E1" s="27"/>
      <c r="F1" s="27"/>
      <c r="G1" s="27"/>
      <c r="H1" s="27"/>
    </row>
    <row r="2" spans="1:8" ht="52.5" customHeight="1" x14ac:dyDescent="0.2">
      <c r="B2" s="196" t="str">
        <f>'Сводка затрат'!A8</f>
        <v>Создание системы пожарной сигнализации административного здания РПБ Кемского района электросетей - 1 система</v>
      </c>
      <c r="C2" s="197"/>
      <c r="D2" s="197"/>
      <c r="E2" s="197"/>
      <c r="F2" s="197"/>
      <c r="G2" s="197"/>
      <c r="H2" s="197"/>
    </row>
    <row r="3" spans="1:8" x14ac:dyDescent="0.2">
      <c r="B3" s="28"/>
      <c r="C3" s="28"/>
      <c r="D3" s="29"/>
      <c r="E3" s="30" t="s">
        <v>10</v>
      </c>
      <c r="F3" s="29"/>
      <c r="G3" s="29"/>
      <c r="H3" s="29"/>
    </row>
    <row r="4" spans="1:8" x14ac:dyDescent="0.2">
      <c r="D4" s="27"/>
      <c r="E4" s="27"/>
      <c r="F4" s="27"/>
      <c r="G4" s="27"/>
      <c r="H4" s="27"/>
    </row>
    <row r="5" spans="1:8" x14ac:dyDescent="0.2">
      <c r="D5" s="27"/>
      <c r="E5" s="32" t="s">
        <v>115</v>
      </c>
      <c r="F5" s="27"/>
      <c r="G5" s="33"/>
      <c r="H5" s="27"/>
    </row>
    <row r="6" spans="1:8" x14ac:dyDescent="0.2">
      <c r="D6" s="27"/>
      <c r="E6" s="27" t="s">
        <v>38</v>
      </c>
      <c r="F6" s="27"/>
      <c r="G6" s="27"/>
      <c r="H6" s="27"/>
    </row>
    <row r="7" spans="1:8" x14ac:dyDescent="0.2">
      <c r="D7" s="27"/>
      <c r="E7" s="27"/>
      <c r="F7" s="27"/>
      <c r="G7" s="27"/>
      <c r="H7" s="27"/>
    </row>
    <row r="8" spans="1:8" x14ac:dyDescent="0.2">
      <c r="C8" s="34" t="s">
        <v>21</v>
      </c>
      <c r="D8" s="198" t="s">
        <v>116</v>
      </c>
      <c r="E8" s="199"/>
      <c r="F8" s="199"/>
      <c r="G8" s="199"/>
      <c r="H8" s="199"/>
    </row>
    <row r="9" spans="1:8" x14ac:dyDescent="0.2">
      <c r="D9" s="29"/>
      <c r="E9" s="30" t="s">
        <v>40</v>
      </c>
      <c r="F9" s="29"/>
      <c r="G9" s="29"/>
      <c r="H9" s="29"/>
    </row>
    <row r="10" spans="1:8" x14ac:dyDescent="0.2">
      <c r="D10" s="84"/>
      <c r="E10" s="85"/>
      <c r="F10" s="84"/>
      <c r="G10" s="84"/>
      <c r="H10" s="84"/>
    </row>
    <row r="11" spans="1:8" x14ac:dyDescent="0.2">
      <c r="D11" s="84"/>
      <c r="E11" s="85"/>
      <c r="F11" s="84"/>
      <c r="G11" s="84"/>
      <c r="H11" s="86"/>
    </row>
    <row r="12" spans="1:8" x14ac:dyDescent="0.2">
      <c r="D12" s="27"/>
      <c r="E12" s="27"/>
      <c r="F12" s="27"/>
      <c r="G12" s="27"/>
      <c r="H12" s="86">
        <v>48.12</v>
      </c>
    </row>
    <row r="13" spans="1:8" x14ac:dyDescent="0.2">
      <c r="C13" s="35" t="str">
        <f>"Составлен(а) в ценах по состоянию на "&amp;'ССР 4 кв. 2015 '!C15</f>
        <v>Составлен(а) в ценах по состоянию на 4 кв.2015г.</v>
      </c>
      <c r="D13" s="36"/>
      <c r="E13" s="27"/>
      <c r="F13" s="27"/>
      <c r="G13" s="27"/>
      <c r="H13" s="82"/>
    </row>
    <row r="14" spans="1:8" ht="12.75" customHeight="1" x14ac:dyDescent="0.2">
      <c r="A14" s="200" t="s">
        <v>1</v>
      </c>
      <c r="B14" s="201" t="s">
        <v>41</v>
      </c>
      <c r="C14" s="201" t="s">
        <v>42</v>
      </c>
      <c r="D14" s="208" t="s">
        <v>110</v>
      </c>
      <c r="E14" s="208"/>
      <c r="F14" s="208"/>
      <c r="G14" s="208"/>
      <c r="H14" s="208"/>
    </row>
    <row r="15" spans="1:8" x14ac:dyDescent="0.2">
      <c r="A15" s="200"/>
      <c r="B15" s="201"/>
      <c r="C15" s="201"/>
      <c r="D15" s="200" t="s">
        <v>8</v>
      </c>
      <c r="E15" s="200" t="s">
        <v>9</v>
      </c>
      <c r="F15" s="200" t="s">
        <v>43</v>
      </c>
      <c r="G15" s="200" t="s">
        <v>17</v>
      </c>
      <c r="H15" s="200" t="s">
        <v>44</v>
      </c>
    </row>
    <row r="16" spans="1:8" x14ac:dyDescent="0.2">
      <c r="A16" s="200"/>
      <c r="B16" s="201"/>
      <c r="C16" s="201"/>
      <c r="D16" s="200"/>
      <c r="E16" s="200"/>
      <c r="F16" s="200"/>
      <c r="G16" s="200"/>
      <c r="H16" s="200"/>
    </row>
    <row r="17" spans="1:8" x14ac:dyDescent="0.2">
      <c r="A17" s="200"/>
      <c r="B17" s="201"/>
      <c r="C17" s="201"/>
      <c r="D17" s="200"/>
      <c r="E17" s="200"/>
      <c r="F17" s="200"/>
      <c r="G17" s="200"/>
      <c r="H17" s="200"/>
    </row>
    <row r="18" spans="1:8" x14ac:dyDescent="0.2">
      <c r="A18" s="37">
        <v>1</v>
      </c>
      <c r="B18" s="38">
        <v>2</v>
      </c>
      <c r="C18" s="38">
        <v>3</v>
      </c>
      <c r="D18" s="39">
        <v>4</v>
      </c>
      <c r="E18" s="39">
        <v>5</v>
      </c>
      <c r="F18" s="39">
        <v>6</v>
      </c>
      <c r="G18" s="39">
        <v>7</v>
      </c>
      <c r="H18" s="39">
        <v>8</v>
      </c>
    </row>
    <row r="19" spans="1:8" ht="12.75" customHeight="1" x14ac:dyDescent="0.2">
      <c r="A19" s="209" t="s">
        <v>45</v>
      </c>
      <c r="B19" s="210"/>
      <c r="C19" s="210"/>
      <c r="D19" s="210"/>
      <c r="E19" s="210"/>
      <c r="F19" s="210"/>
      <c r="G19" s="210"/>
      <c r="H19" s="211"/>
    </row>
    <row r="20" spans="1:8" ht="21.75" customHeight="1" x14ac:dyDescent="0.2">
      <c r="A20" s="87">
        <v>1</v>
      </c>
      <c r="B20" s="74"/>
      <c r="C20" s="74"/>
      <c r="D20" s="43">
        <f>'Источник ценовой информации'!H12*H11</f>
        <v>0</v>
      </c>
      <c r="E20" s="43">
        <v>0</v>
      </c>
      <c r="F20" s="76">
        <f>'Источник ценовой информации'!H14*H11</f>
        <v>0</v>
      </c>
      <c r="G20" s="88">
        <f>'Источник ценовой информации'!H15*H11</f>
        <v>0</v>
      </c>
      <c r="H20" s="43">
        <f>SUM(D20:G20)</f>
        <v>0</v>
      </c>
    </row>
    <row r="21" spans="1:8" x14ac:dyDescent="0.2">
      <c r="A21" s="87">
        <v>2</v>
      </c>
      <c r="B21" s="74"/>
      <c r="C21" s="23"/>
      <c r="D21" s="41"/>
      <c r="E21" s="40"/>
      <c r="F21" s="77"/>
      <c r="G21" s="41"/>
      <c r="H21" s="43">
        <f>SUM(D21:G21)</f>
        <v>0</v>
      </c>
    </row>
    <row r="22" spans="1:8" hidden="1" x14ac:dyDescent="0.2">
      <c r="A22" s="42"/>
      <c r="B22" s="204" t="s">
        <v>46</v>
      </c>
      <c r="C22" s="205"/>
      <c r="D22" s="43">
        <f>D20</f>
        <v>0</v>
      </c>
      <c r="E22" s="43">
        <f>E20</f>
        <v>0</v>
      </c>
      <c r="F22" s="43">
        <f>F20</f>
        <v>0</v>
      </c>
      <c r="G22" s="43">
        <f>G20</f>
        <v>0</v>
      </c>
      <c r="H22" s="43">
        <f>D22+E22+F22+G22</f>
        <v>0</v>
      </c>
    </row>
    <row r="23" spans="1:8" hidden="1" x14ac:dyDescent="0.2">
      <c r="A23" s="206" t="s">
        <v>47</v>
      </c>
      <c r="B23" s="207"/>
      <c r="C23" s="207"/>
      <c r="D23" s="207"/>
      <c r="E23" s="207"/>
      <c r="F23" s="207"/>
      <c r="G23" s="207"/>
      <c r="H23" s="207"/>
    </row>
    <row r="24" spans="1:8" ht="27.95" hidden="1" customHeight="1" x14ac:dyDescent="0.2">
      <c r="A24" s="42"/>
      <c r="B24" s="204" t="s">
        <v>48</v>
      </c>
      <c r="C24" s="205"/>
      <c r="D24" s="40">
        <v>1713090.93</v>
      </c>
      <c r="E24" s="40">
        <v>2358456.96</v>
      </c>
      <c r="F24" s="40">
        <v>61618583.939999998</v>
      </c>
      <c r="G24" s="41"/>
      <c r="H24" s="40">
        <v>65690131.829999998</v>
      </c>
    </row>
    <row r="25" spans="1:8" hidden="1" x14ac:dyDescent="0.2">
      <c r="A25" s="206" t="s">
        <v>49</v>
      </c>
      <c r="B25" s="207"/>
      <c r="C25" s="207"/>
      <c r="D25" s="207"/>
      <c r="E25" s="207"/>
      <c r="F25" s="207"/>
      <c r="G25" s="207"/>
      <c r="H25" s="207"/>
    </row>
    <row r="26" spans="1:8" ht="27.95" hidden="1" customHeight="1" x14ac:dyDescent="0.2">
      <c r="A26" s="42"/>
      <c r="B26" s="204" t="s">
        <v>50</v>
      </c>
      <c r="C26" s="205"/>
      <c r="D26" s="40">
        <v>1713090.93</v>
      </c>
      <c r="E26" s="40">
        <v>2358456.96</v>
      </c>
      <c r="F26" s="40">
        <v>61618583.939999998</v>
      </c>
      <c r="G26" s="41"/>
      <c r="H26" s="40">
        <v>65690131.829999998</v>
      </c>
    </row>
    <row r="27" spans="1:8" hidden="1" x14ac:dyDescent="0.2">
      <c r="A27" s="206" t="s">
        <v>51</v>
      </c>
      <c r="B27" s="207"/>
      <c r="C27" s="207"/>
      <c r="D27" s="207"/>
      <c r="E27" s="207"/>
      <c r="F27" s="207"/>
      <c r="G27" s="207"/>
      <c r="H27" s="207"/>
    </row>
    <row r="28" spans="1:8" ht="210" hidden="1" customHeight="1" x14ac:dyDescent="0.2">
      <c r="A28" s="42"/>
      <c r="B28" s="204" t="s">
        <v>52</v>
      </c>
      <c r="C28" s="205"/>
      <c r="D28" s="40">
        <v>1713090.93</v>
      </c>
      <c r="E28" s="40">
        <v>2358456.96</v>
      </c>
      <c r="F28" s="40">
        <v>61618583.939999998</v>
      </c>
      <c r="G28" s="41"/>
      <c r="H28" s="40">
        <v>65690131.829999998</v>
      </c>
    </row>
    <row r="29" spans="1:8" hidden="1" x14ac:dyDescent="0.2">
      <c r="A29" s="206" t="s">
        <v>53</v>
      </c>
      <c r="B29" s="207"/>
      <c r="C29" s="207"/>
      <c r="D29" s="207"/>
      <c r="E29" s="207"/>
      <c r="F29" s="207"/>
      <c r="G29" s="207"/>
      <c r="H29" s="207"/>
    </row>
    <row r="30" spans="1:8" ht="12.75" customHeight="1" x14ac:dyDescent="0.2">
      <c r="A30" s="42"/>
      <c r="B30" s="202" t="s">
        <v>54</v>
      </c>
      <c r="C30" s="203"/>
      <c r="D30" s="43">
        <f>D22</f>
        <v>0</v>
      </c>
      <c r="E30" s="43">
        <f>E22</f>
        <v>0</v>
      </c>
      <c r="F30" s="43">
        <f>F22</f>
        <v>0</v>
      </c>
      <c r="G30" s="43">
        <f>G22</f>
        <v>0</v>
      </c>
      <c r="H30" s="43">
        <f>H22</f>
        <v>0</v>
      </c>
    </row>
  </sheetData>
  <mergeCells count="21">
    <mergeCell ref="A23:H23"/>
    <mergeCell ref="B22:C22"/>
    <mergeCell ref="H15:H17"/>
    <mergeCell ref="D14:H14"/>
    <mergeCell ref="A19:H19"/>
    <mergeCell ref="E15:E17"/>
    <mergeCell ref="F15:F17"/>
    <mergeCell ref="B30:C30"/>
    <mergeCell ref="B24:C24"/>
    <mergeCell ref="A25:H25"/>
    <mergeCell ref="B26:C26"/>
    <mergeCell ref="A27:H27"/>
    <mergeCell ref="A29:H29"/>
    <mergeCell ref="B28:C28"/>
    <mergeCell ref="B2:H2"/>
    <mergeCell ref="D8:H8"/>
    <mergeCell ref="A14:A17"/>
    <mergeCell ref="B14:B17"/>
    <mergeCell ref="C14:C17"/>
    <mergeCell ref="G15:G17"/>
    <mergeCell ref="D15:D1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7"/>
  <sheetViews>
    <sheetView zoomScaleNormal="100" workbookViewId="0">
      <selection activeCell="F27" sqref="F27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8" width="15" style="31" customWidth="1"/>
    <col min="9" max="16384" width="9.140625" style="25"/>
  </cols>
  <sheetData>
    <row r="1" spans="1:8" x14ac:dyDescent="0.2">
      <c r="D1" s="27"/>
      <c r="E1" s="27"/>
      <c r="F1" s="27"/>
      <c r="G1" s="27"/>
      <c r="H1" s="27"/>
    </row>
    <row r="2" spans="1:8" ht="52.5" customHeight="1" x14ac:dyDescent="0.2">
      <c r="B2" s="196" t="str">
        <f>'Объектный сметный расчет '!B2</f>
        <v>Создание системы пожарной сигнализации административного здания РПБ Кемского района электросетей - 1 система</v>
      </c>
      <c r="C2" s="197"/>
      <c r="D2" s="197"/>
      <c r="E2" s="197"/>
      <c r="F2" s="197"/>
      <c r="G2" s="197"/>
      <c r="H2" s="197"/>
    </row>
    <row r="3" spans="1:8" x14ac:dyDescent="0.2">
      <c r="B3" s="28"/>
      <c r="C3" s="28"/>
      <c r="D3" s="29"/>
      <c r="E3" s="30" t="s">
        <v>10</v>
      </c>
      <c r="F3" s="29"/>
      <c r="G3" s="29"/>
      <c r="H3" s="29"/>
    </row>
    <row r="4" spans="1:8" x14ac:dyDescent="0.2">
      <c r="D4" s="27"/>
      <c r="E4" s="27"/>
      <c r="F4" s="27"/>
      <c r="G4" s="27"/>
      <c r="H4" s="27"/>
    </row>
    <row r="5" spans="1:8" x14ac:dyDescent="0.2">
      <c r="D5" s="27"/>
      <c r="E5" s="32" t="s">
        <v>108</v>
      </c>
      <c r="F5" s="27"/>
      <c r="G5" s="33"/>
      <c r="H5" s="27"/>
    </row>
    <row r="6" spans="1:8" x14ac:dyDescent="0.2">
      <c r="D6" s="27"/>
      <c r="E6" s="27" t="s">
        <v>38</v>
      </c>
      <c r="F6" s="27"/>
      <c r="G6" s="27"/>
      <c r="H6" s="27"/>
    </row>
    <row r="7" spans="1:8" x14ac:dyDescent="0.2">
      <c r="D7" s="27"/>
      <c r="E7" s="27"/>
      <c r="F7" s="27"/>
      <c r="G7" s="27"/>
      <c r="H7" s="27"/>
    </row>
    <row r="8" spans="1:8" x14ac:dyDescent="0.2">
      <c r="C8" s="34" t="s">
        <v>21</v>
      </c>
      <c r="D8" s="198" t="s">
        <v>39</v>
      </c>
      <c r="E8" s="199"/>
      <c r="F8" s="199"/>
      <c r="G8" s="199"/>
      <c r="H8" s="199"/>
    </row>
    <row r="9" spans="1:8" x14ac:dyDescent="0.2">
      <c r="D9" s="29"/>
      <c r="E9" s="30" t="s">
        <v>40</v>
      </c>
      <c r="F9" s="29"/>
      <c r="G9" s="29"/>
      <c r="H9" s="29"/>
    </row>
    <row r="10" spans="1:8" x14ac:dyDescent="0.2">
      <c r="D10" s="84"/>
      <c r="E10" s="85"/>
      <c r="F10" s="84"/>
      <c r="G10" s="84"/>
      <c r="H10" s="84"/>
    </row>
    <row r="11" spans="1:8" x14ac:dyDescent="0.2">
      <c r="D11" s="84"/>
      <c r="E11" s="85"/>
      <c r="F11" s="84"/>
      <c r="G11" s="84"/>
      <c r="H11" s="86"/>
    </row>
    <row r="12" spans="1:8" x14ac:dyDescent="0.2">
      <c r="D12" s="27"/>
      <c r="E12" s="27"/>
      <c r="F12" s="27"/>
      <c r="G12" s="36"/>
      <c r="H12" s="82"/>
    </row>
    <row r="13" spans="1:8" x14ac:dyDescent="0.2">
      <c r="D13" s="27"/>
      <c r="E13" s="27"/>
      <c r="F13" s="212" t="s">
        <v>205</v>
      </c>
      <c r="G13" s="213"/>
      <c r="H13" s="86">
        <f>48.12</f>
        <v>48.12</v>
      </c>
    </row>
    <row r="14" spans="1:8" x14ac:dyDescent="0.2">
      <c r="D14" s="27"/>
      <c r="E14" s="27"/>
      <c r="F14" s="27"/>
      <c r="G14" s="36"/>
      <c r="H14" s="82"/>
    </row>
    <row r="15" spans="1:8" x14ac:dyDescent="0.2">
      <c r="C15" s="35" t="str">
        <f>"Составлен(а) в ценах по состоянию на "&amp;'ССР 4 кв. 2015 '!C15</f>
        <v>Составлен(а) в ценах по состоянию на 4 кв.2015г.</v>
      </c>
      <c r="D15" s="36"/>
      <c r="E15" s="27"/>
      <c r="F15" s="27"/>
      <c r="G15" s="36"/>
      <c r="H15" s="83"/>
    </row>
    <row r="16" spans="1:8" ht="12.75" customHeight="1" x14ac:dyDescent="0.2">
      <c r="A16" s="200" t="s">
        <v>1</v>
      </c>
      <c r="B16" s="201" t="s">
        <v>41</v>
      </c>
      <c r="C16" s="201" t="s">
        <v>42</v>
      </c>
      <c r="D16" s="208" t="s">
        <v>110</v>
      </c>
      <c r="E16" s="208"/>
      <c r="F16" s="208"/>
      <c r="G16" s="208"/>
      <c r="H16" s="208"/>
    </row>
    <row r="17" spans="1:8" x14ac:dyDescent="0.2">
      <c r="A17" s="200"/>
      <c r="B17" s="201"/>
      <c r="C17" s="201"/>
      <c r="D17" s="200" t="s">
        <v>8</v>
      </c>
      <c r="E17" s="200" t="s">
        <v>9</v>
      </c>
      <c r="F17" s="200" t="s">
        <v>43</v>
      </c>
      <c r="G17" s="200" t="s">
        <v>17</v>
      </c>
      <c r="H17" s="200" t="s">
        <v>44</v>
      </c>
    </row>
    <row r="18" spans="1:8" x14ac:dyDescent="0.2">
      <c r="A18" s="200"/>
      <c r="B18" s="201"/>
      <c r="C18" s="201"/>
      <c r="D18" s="200"/>
      <c r="E18" s="200"/>
      <c r="F18" s="200"/>
      <c r="G18" s="200"/>
      <c r="H18" s="200"/>
    </row>
    <row r="19" spans="1:8" x14ac:dyDescent="0.2">
      <c r="A19" s="200"/>
      <c r="B19" s="201"/>
      <c r="C19" s="201"/>
      <c r="D19" s="200"/>
      <c r="E19" s="200"/>
      <c r="F19" s="200"/>
      <c r="G19" s="200"/>
      <c r="H19" s="200"/>
    </row>
    <row r="20" spans="1:8" x14ac:dyDescent="0.2">
      <c r="A20" s="37">
        <v>1</v>
      </c>
      <c r="B20" s="38">
        <v>2</v>
      </c>
      <c r="C20" s="38">
        <v>3</v>
      </c>
      <c r="D20" s="39">
        <v>4</v>
      </c>
      <c r="E20" s="39">
        <v>5</v>
      </c>
      <c r="F20" s="39">
        <v>6</v>
      </c>
      <c r="G20" s="39">
        <v>7</v>
      </c>
      <c r="H20" s="39">
        <v>8</v>
      </c>
    </row>
    <row r="21" spans="1:8" ht="12.75" customHeight="1" x14ac:dyDescent="0.2">
      <c r="A21" s="209" t="s">
        <v>45</v>
      </c>
      <c r="B21" s="210"/>
      <c r="C21" s="210"/>
      <c r="D21" s="210"/>
      <c r="E21" s="210"/>
      <c r="F21" s="210"/>
      <c r="G21" s="210"/>
      <c r="H21" s="211"/>
    </row>
    <row r="22" spans="1:8" ht="36" hidden="1" customHeight="1" x14ac:dyDescent="0.2">
      <c r="A22" s="87">
        <v>1</v>
      </c>
      <c r="B22" s="74" t="str">
        <f>'Источник ценовой информации'!B5</f>
        <v xml:space="preserve"> 02-01-01</v>
      </c>
      <c r="C22" s="147" t="str">
        <f>'Источник ценовой информации'!C5</f>
        <v>Конструктивные решения ПС-67</v>
      </c>
      <c r="D22" s="43">
        <f>'Источник ценовой информации'!H19*H12</f>
        <v>0</v>
      </c>
      <c r="E22" s="43">
        <f>'Источник ценовой информации'!H20</f>
        <v>0</v>
      </c>
      <c r="F22" s="76">
        <f>'Источник ценовой информации'!H21</f>
        <v>0</v>
      </c>
      <c r="G22" s="88">
        <f>'Источник ценовой информации'!H22</f>
        <v>0</v>
      </c>
      <c r="H22" s="43">
        <f>SUM(D22:G22)</f>
        <v>0</v>
      </c>
    </row>
    <row r="23" spans="1:8" ht="36" hidden="1" customHeight="1" x14ac:dyDescent="0.2">
      <c r="A23" s="87">
        <v>2</v>
      </c>
      <c r="B23" s="74" t="str">
        <f>'Источник ценовой информации'!B6</f>
        <v xml:space="preserve"> 02-01-02</v>
      </c>
      <c r="C23" s="147" t="str">
        <f>'Источник ценовой информации'!C6</f>
        <v>Высоковольтное оборудование</v>
      </c>
      <c r="D23" s="43">
        <f>'Источник ценовой информации'!H26</f>
        <v>0</v>
      </c>
      <c r="E23" s="43">
        <f>'Источник ценовой информации'!H27*H11</f>
        <v>0</v>
      </c>
      <c r="F23" s="76">
        <f>'Источник ценовой информации'!H28*H11</f>
        <v>0</v>
      </c>
      <c r="G23" s="88">
        <f>'Источник ценовой информации'!H29</f>
        <v>0</v>
      </c>
      <c r="H23" s="43">
        <f>SUM(D23:G23)</f>
        <v>0</v>
      </c>
    </row>
    <row r="24" spans="1:8" ht="36" customHeight="1" x14ac:dyDescent="0.2">
      <c r="A24" s="87">
        <v>1</v>
      </c>
      <c r="B24" s="149" t="s">
        <v>217</v>
      </c>
      <c r="C24" s="150" t="s">
        <v>218</v>
      </c>
      <c r="D24" s="43">
        <f>340198/44.1*H13/1000</f>
        <v>371.20924625850336</v>
      </c>
      <c r="E24" s="43">
        <f>'Источник ценовой информации'!H34*H13</f>
        <v>0</v>
      </c>
      <c r="F24" s="76">
        <f>62168/44.1*H13/1000</f>
        <v>67.835014965986403</v>
      </c>
      <c r="G24" s="88">
        <f>'Источник ценовой информации'!H36</f>
        <v>0</v>
      </c>
      <c r="H24" s="43">
        <f>SUM(D24:G24)</f>
        <v>439.04426122448979</v>
      </c>
    </row>
    <row r="25" spans="1:8" ht="36" hidden="1" customHeight="1" x14ac:dyDescent="0.2">
      <c r="A25" s="87">
        <v>4</v>
      </c>
      <c r="B25" s="74" t="str">
        <f>'Источник ценовой информации'!B8</f>
        <v xml:space="preserve"> 02-01-04</v>
      </c>
      <c r="C25" s="147" t="str">
        <f>'Источник ценовой информации'!C8</f>
        <v>Диспетчеризация ИОС 1.3</v>
      </c>
      <c r="D25" s="43">
        <f>'Источник ценовой информации'!H40</f>
        <v>0</v>
      </c>
      <c r="E25" s="43">
        <f>'Источник ценовой информации'!H41*H14</f>
        <v>0</v>
      </c>
      <c r="F25" s="76">
        <f>'Источник ценовой информации'!H42*H14</f>
        <v>0</v>
      </c>
      <c r="G25" s="88">
        <f>'Источник ценовой информации'!H43</f>
        <v>0</v>
      </c>
      <c r="H25" s="43">
        <f>SUM(D25:G25)</f>
        <v>0</v>
      </c>
    </row>
    <row r="26" spans="1:8" hidden="1" x14ac:dyDescent="0.2">
      <c r="A26" s="42"/>
      <c r="B26" s="204" t="s">
        <v>46</v>
      </c>
      <c r="C26" s="205"/>
      <c r="D26" s="43">
        <f>SUM(D25:D25)</f>
        <v>0</v>
      </c>
      <c r="E26" s="43">
        <f>SUM(E25:E25)</f>
        <v>0</v>
      </c>
      <c r="F26" s="43">
        <f>SUM(F25:F25)</f>
        <v>0</v>
      </c>
      <c r="G26" s="43">
        <f>SUM(G25:G25)</f>
        <v>0</v>
      </c>
      <c r="H26" s="43">
        <f>SUM(H25:H25)</f>
        <v>0</v>
      </c>
    </row>
    <row r="27" spans="1:8" ht="12.75" customHeight="1" x14ac:dyDescent="0.2">
      <c r="A27" s="42"/>
      <c r="B27" s="202" t="s">
        <v>54</v>
      </c>
      <c r="C27" s="203"/>
      <c r="D27" s="43">
        <f>SUM(D22:D25)</f>
        <v>371.20924625850336</v>
      </c>
      <c r="E27" s="43">
        <f>SUM(E22:E25)</f>
        <v>0</v>
      </c>
      <c r="F27" s="43">
        <f>SUM(F22:F25)</f>
        <v>67.835014965986403</v>
      </c>
      <c r="G27" s="43">
        <f>SUM(G22:G25)</f>
        <v>0</v>
      </c>
      <c r="H27" s="43">
        <f>SUM(D27:G27)</f>
        <v>439.04426122448979</v>
      </c>
    </row>
  </sheetData>
  <mergeCells count="15">
    <mergeCell ref="B27:C27"/>
    <mergeCell ref="F17:F19"/>
    <mergeCell ref="A21:H21"/>
    <mergeCell ref="B26:C26"/>
    <mergeCell ref="F13:G13"/>
    <mergeCell ref="B2:H2"/>
    <mergeCell ref="D8:H8"/>
    <mergeCell ref="A16:A19"/>
    <mergeCell ref="B16:B19"/>
    <mergeCell ref="C16:C19"/>
    <mergeCell ref="D17:D19"/>
    <mergeCell ref="H17:H19"/>
    <mergeCell ref="D16:H16"/>
    <mergeCell ref="G17:G19"/>
    <mergeCell ref="E17:E1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2"/>
  <sheetViews>
    <sheetView workbookViewId="0">
      <selection activeCell="I46" sqref="I46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16384" width="9.140625" style="25"/>
  </cols>
  <sheetData>
    <row r="1" spans="1:7" x14ac:dyDescent="0.2">
      <c r="D1" s="27"/>
      <c r="E1" s="27"/>
      <c r="F1" s="27"/>
      <c r="G1" s="27"/>
    </row>
    <row r="2" spans="1:7" ht="52.5" customHeight="1" x14ac:dyDescent="0.2">
      <c r="B2" s="196" t="str">
        <f>'Объектный сметный расчет 2-12'!B2</f>
        <v>Создание системы пожарной сигнализации административного здания РПБ Кемского района электросетей - 1 система</v>
      </c>
      <c r="C2" s="197"/>
      <c r="D2" s="197"/>
      <c r="E2" s="197"/>
      <c r="F2" s="197"/>
      <c r="G2" s="197"/>
    </row>
    <row r="3" spans="1:7" x14ac:dyDescent="0.2">
      <c r="B3" s="28"/>
      <c r="C3" s="28"/>
      <c r="D3" s="29"/>
      <c r="E3" s="30" t="s">
        <v>10</v>
      </c>
      <c r="F3" s="29"/>
      <c r="G3" s="29"/>
    </row>
    <row r="4" spans="1:7" x14ac:dyDescent="0.2">
      <c r="D4" s="27"/>
      <c r="E4" s="27"/>
      <c r="F4" s="27"/>
      <c r="G4" s="27"/>
    </row>
    <row r="5" spans="1:7" x14ac:dyDescent="0.2">
      <c r="D5" s="27"/>
      <c r="E5" s="32" t="s">
        <v>117</v>
      </c>
      <c r="F5" s="27"/>
      <c r="G5" s="33"/>
    </row>
    <row r="6" spans="1:7" x14ac:dyDescent="0.2">
      <c r="D6" s="27"/>
      <c r="E6" s="27" t="s">
        <v>38</v>
      </c>
      <c r="F6" s="27"/>
      <c r="G6" s="27"/>
    </row>
    <row r="7" spans="1:7" x14ac:dyDescent="0.2">
      <c r="D7" s="27"/>
      <c r="E7" s="27"/>
      <c r="F7" s="27"/>
      <c r="G7" s="27"/>
    </row>
    <row r="8" spans="1:7" x14ac:dyDescent="0.2">
      <c r="C8" s="34" t="s">
        <v>21</v>
      </c>
      <c r="D8" s="198" t="s">
        <v>109</v>
      </c>
      <c r="E8" s="199"/>
      <c r="F8" s="199"/>
      <c r="G8" s="199"/>
    </row>
    <row r="9" spans="1:7" x14ac:dyDescent="0.2">
      <c r="D9" s="29"/>
      <c r="E9" s="30" t="s">
        <v>40</v>
      </c>
      <c r="F9" s="29"/>
      <c r="G9" s="29"/>
    </row>
    <row r="10" spans="1:7" x14ac:dyDescent="0.2">
      <c r="D10" s="84"/>
      <c r="E10" s="85"/>
      <c r="F10" s="84"/>
      <c r="G10" s="84"/>
    </row>
    <row r="11" spans="1:7" x14ac:dyDescent="0.2">
      <c r="D11" s="84"/>
      <c r="E11" s="85"/>
      <c r="F11" s="84"/>
      <c r="G11" s="86">
        <v>48.12</v>
      </c>
    </row>
    <row r="12" spans="1:7" x14ac:dyDescent="0.2">
      <c r="C12" s="35" t="str">
        <f>"Составлен(а) в ценах по состоянию на "&amp;'ССР 4 кв. 2015 '!C15</f>
        <v>Составлен(а) в ценах по состоянию на 4 кв.2015г.</v>
      </c>
      <c r="D12" s="36"/>
      <c r="E12" s="27"/>
      <c r="F12" s="27"/>
      <c r="G12" s="82"/>
    </row>
    <row r="13" spans="1:7" x14ac:dyDescent="0.2">
      <c r="D13" s="27"/>
      <c r="E13" s="27"/>
      <c r="F13" s="36"/>
      <c r="G13" s="83"/>
    </row>
    <row r="14" spans="1:7" ht="12.75" customHeight="1" x14ac:dyDescent="0.2">
      <c r="A14" s="200" t="s">
        <v>1</v>
      </c>
      <c r="B14" s="201" t="s">
        <v>41</v>
      </c>
      <c r="C14" s="201" t="s">
        <v>42</v>
      </c>
      <c r="D14" s="208" t="s">
        <v>110</v>
      </c>
      <c r="E14" s="208"/>
      <c r="F14" s="208"/>
      <c r="G14" s="208"/>
    </row>
    <row r="15" spans="1:7" x14ac:dyDescent="0.2">
      <c r="A15" s="200"/>
      <c r="B15" s="201"/>
      <c r="C15" s="201"/>
      <c r="D15" s="200" t="s">
        <v>8</v>
      </c>
      <c r="E15" s="200" t="s">
        <v>9</v>
      </c>
      <c r="F15" s="200" t="s">
        <v>43</v>
      </c>
      <c r="G15" s="200" t="s">
        <v>17</v>
      </c>
    </row>
    <row r="16" spans="1:7" x14ac:dyDescent="0.2">
      <c r="A16" s="200"/>
      <c r="B16" s="201"/>
      <c r="C16" s="201"/>
      <c r="D16" s="200"/>
      <c r="E16" s="200"/>
      <c r="F16" s="200"/>
      <c r="G16" s="200"/>
    </row>
    <row r="17" spans="1:7" x14ac:dyDescent="0.2">
      <c r="A17" s="200"/>
      <c r="B17" s="201"/>
      <c r="C17" s="201"/>
      <c r="D17" s="200"/>
      <c r="E17" s="200"/>
      <c r="F17" s="200"/>
      <c r="G17" s="200"/>
    </row>
    <row r="18" spans="1:7" x14ac:dyDescent="0.2">
      <c r="A18" s="37">
        <v>1</v>
      </c>
      <c r="B18" s="38">
        <v>2</v>
      </c>
      <c r="C18" s="38">
        <v>3</v>
      </c>
      <c r="D18" s="39">
        <v>4</v>
      </c>
      <c r="E18" s="39">
        <v>5</v>
      </c>
      <c r="F18" s="39">
        <v>6</v>
      </c>
      <c r="G18" s="39">
        <v>7</v>
      </c>
    </row>
    <row r="19" spans="1:7" ht="12.75" customHeight="1" x14ac:dyDescent="0.2">
      <c r="A19" s="209" t="s">
        <v>45</v>
      </c>
      <c r="B19" s="210"/>
      <c r="C19" s="210"/>
      <c r="D19" s="210"/>
      <c r="E19" s="210"/>
      <c r="F19" s="210"/>
      <c r="G19" s="211"/>
    </row>
    <row r="20" spans="1:7" x14ac:dyDescent="0.2">
      <c r="A20" s="87">
        <v>1</v>
      </c>
      <c r="B20" s="81" t="str">
        <f>'Источник ценовой информации'!B9</f>
        <v xml:space="preserve"> 09-01-01</v>
      </c>
      <c r="C20" s="80" t="str">
        <f>'Источник ценовой информации'!C9</f>
        <v>ПНР</v>
      </c>
      <c r="D20" s="40"/>
      <c r="E20" s="40"/>
      <c r="F20" s="76">
        <v>0</v>
      </c>
      <c r="G20" s="43">
        <f>SUM(C20:F20)</f>
        <v>0</v>
      </c>
    </row>
    <row r="21" spans="1:7" hidden="1" x14ac:dyDescent="0.2">
      <c r="A21" s="87">
        <v>2</v>
      </c>
      <c r="B21" s="74"/>
      <c r="C21" s="81"/>
      <c r="D21" s="40"/>
      <c r="E21" s="40"/>
      <c r="F21" s="76"/>
      <c r="G21" s="41"/>
    </row>
    <row r="22" spans="1:7" hidden="1" x14ac:dyDescent="0.2">
      <c r="A22" s="87">
        <v>3</v>
      </c>
      <c r="B22" s="93"/>
      <c r="C22" s="80"/>
      <c r="D22" s="40"/>
      <c r="E22" s="40"/>
      <c r="F22" s="76"/>
      <c r="G22" s="41"/>
    </row>
    <row r="23" spans="1:7" hidden="1" x14ac:dyDescent="0.2">
      <c r="A23" s="87">
        <v>4</v>
      </c>
      <c r="B23" s="74"/>
      <c r="C23" s="80"/>
      <c r="D23" s="40"/>
      <c r="E23" s="40"/>
      <c r="F23" s="76"/>
      <c r="G23" s="41"/>
    </row>
    <row r="24" spans="1:7" hidden="1" x14ac:dyDescent="0.2">
      <c r="A24" s="42"/>
      <c r="B24" s="204" t="s">
        <v>46</v>
      </c>
      <c r="C24" s="205"/>
      <c r="D24" s="43">
        <f>SUM(D20:D23)</f>
        <v>0</v>
      </c>
      <c r="E24" s="43">
        <f>SUM(E20:E23)</f>
        <v>0</v>
      </c>
      <c r="F24" s="43">
        <f>SUM(F20:F23)</f>
        <v>0</v>
      </c>
      <c r="G24" s="43">
        <f>SUM(G20:G23)</f>
        <v>0</v>
      </c>
    </row>
    <row r="25" spans="1:7" hidden="1" x14ac:dyDescent="0.2">
      <c r="A25" s="206" t="s">
        <v>47</v>
      </c>
      <c r="B25" s="207"/>
      <c r="C25" s="207"/>
      <c r="D25" s="207"/>
      <c r="E25" s="207"/>
      <c r="F25" s="207"/>
      <c r="G25" s="207"/>
    </row>
    <row r="26" spans="1:7" ht="27.95" hidden="1" customHeight="1" x14ac:dyDescent="0.2">
      <c r="A26" s="42"/>
      <c r="B26" s="204" t="s">
        <v>48</v>
      </c>
      <c r="C26" s="205"/>
      <c r="D26" s="40">
        <v>1713090.93</v>
      </c>
      <c r="E26" s="40">
        <v>2358456.96</v>
      </c>
      <c r="F26" s="40">
        <v>61618583.939999998</v>
      </c>
      <c r="G26" s="41"/>
    </row>
    <row r="27" spans="1:7" hidden="1" x14ac:dyDescent="0.2">
      <c r="A27" s="206" t="s">
        <v>49</v>
      </c>
      <c r="B27" s="207"/>
      <c r="C27" s="207"/>
      <c r="D27" s="207"/>
      <c r="E27" s="207"/>
      <c r="F27" s="207"/>
      <c r="G27" s="207"/>
    </row>
    <row r="28" spans="1:7" ht="27.95" hidden="1" customHeight="1" x14ac:dyDescent="0.2">
      <c r="A28" s="42"/>
      <c r="B28" s="204" t="s">
        <v>50</v>
      </c>
      <c r="C28" s="205"/>
      <c r="D28" s="40">
        <v>1713090.93</v>
      </c>
      <c r="E28" s="40">
        <v>2358456.96</v>
      </c>
      <c r="F28" s="40">
        <v>61618583.939999998</v>
      </c>
      <c r="G28" s="41"/>
    </row>
    <row r="29" spans="1:7" hidden="1" x14ac:dyDescent="0.2">
      <c r="A29" s="206" t="s">
        <v>51</v>
      </c>
      <c r="B29" s="207"/>
      <c r="C29" s="207"/>
      <c r="D29" s="207"/>
      <c r="E29" s="207"/>
      <c r="F29" s="207"/>
      <c r="G29" s="207"/>
    </row>
    <row r="30" spans="1:7" ht="210" hidden="1" customHeight="1" x14ac:dyDescent="0.2">
      <c r="A30" s="42"/>
      <c r="B30" s="204" t="s">
        <v>52</v>
      </c>
      <c r="C30" s="205"/>
      <c r="D30" s="40">
        <v>1713090.93</v>
      </c>
      <c r="E30" s="40">
        <v>2358456.96</v>
      </c>
      <c r="F30" s="40">
        <v>61618583.939999998</v>
      </c>
      <c r="G30" s="41"/>
    </row>
    <row r="31" spans="1:7" hidden="1" x14ac:dyDescent="0.2">
      <c r="A31" s="206" t="s">
        <v>53</v>
      </c>
      <c r="B31" s="207"/>
      <c r="C31" s="207"/>
      <c r="D31" s="207"/>
      <c r="E31" s="207"/>
      <c r="F31" s="207"/>
      <c r="G31" s="207"/>
    </row>
    <row r="32" spans="1:7" ht="12.75" customHeight="1" x14ac:dyDescent="0.2">
      <c r="A32" s="42"/>
      <c r="B32" s="202" t="s">
        <v>54</v>
      </c>
      <c r="C32" s="203"/>
      <c r="D32" s="43">
        <f>D24</f>
        <v>0</v>
      </c>
      <c r="E32" s="43">
        <f>E24</f>
        <v>0</v>
      </c>
      <c r="F32" s="43">
        <f>F24</f>
        <v>0</v>
      </c>
      <c r="G32" s="43">
        <f>G24</f>
        <v>0</v>
      </c>
    </row>
  </sheetData>
  <mergeCells count="20">
    <mergeCell ref="B32:C32"/>
    <mergeCell ref="B26:C26"/>
    <mergeCell ref="A27:G27"/>
    <mergeCell ref="B28:C28"/>
    <mergeCell ref="A29:G29"/>
    <mergeCell ref="B30:C30"/>
    <mergeCell ref="A31:G31"/>
    <mergeCell ref="A19:G19"/>
    <mergeCell ref="B24:C24"/>
    <mergeCell ref="A25:G25"/>
    <mergeCell ref="B2:G2"/>
    <mergeCell ref="D8:G8"/>
    <mergeCell ref="A14:A17"/>
    <mergeCell ref="B14:B17"/>
    <mergeCell ref="C14:C17"/>
    <mergeCell ref="D14:G14"/>
    <mergeCell ref="D15:D17"/>
    <mergeCell ref="E15:E17"/>
    <mergeCell ref="F15:F17"/>
    <mergeCell ref="G15:G1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4"/>
  <dimension ref="A2:I52"/>
  <sheetViews>
    <sheetView topLeftCell="B1" zoomScale="85" zoomScaleNormal="85" workbookViewId="0">
      <selection activeCell="H15" sqref="H15"/>
    </sheetView>
  </sheetViews>
  <sheetFormatPr defaultRowHeight="12.75" x14ac:dyDescent="0.2"/>
  <cols>
    <col min="2" max="2" width="16.7109375" customWidth="1"/>
    <col min="3" max="3" width="31.28515625" customWidth="1"/>
    <col min="4" max="4" width="26.85546875" customWidth="1"/>
    <col min="5" max="5" width="18.7109375" customWidth="1"/>
    <col min="6" max="6" width="20.5703125" customWidth="1"/>
    <col min="7" max="7" width="21" customWidth="1"/>
    <col min="8" max="8" width="19.42578125" customWidth="1"/>
    <col min="9" max="9" width="33.140625" customWidth="1"/>
    <col min="10" max="10" width="9.5703125" customWidth="1"/>
  </cols>
  <sheetData>
    <row r="2" spans="1:9" ht="15" customHeight="1" x14ac:dyDescent="0.2">
      <c r="A2" t="s">
        <v>173</v>
      </c>
      <c r="B2" t="s">
        <v>219</v>
      </c>
      <c r="H2" s="72"/>
      <c r="I2" s="73"/>
    </row>
    <row r="3" spans="1:9" ht="24" x14ac:dyDescent="0.2">
      <c r="A3" s="23" t="s">
        <v>0</v>
      </c>
      <c r="B3" s="23" t="s">
        <v>37</v>
      </c>
      <c r="C3" s="23" t="s">
        <v>36</v>
      </c>
      <c r="D3" s="23" t="s">
        <v>35</v>
      </c>
      <c r="E3" s="44" t="s">
        <v>113</v>
      </c>
      <c r="F3" s="23" t="s">
        <v>120</v>
      </c>
      <c r="G3" s="23" t="s">
        <v>34</v>
      </c>
      <c r="H3" s="23" t="s">
        <v>114</v>
      </c>
      <c r="I3" s="23" t="s">
        <v>33</v>
      </c>
    </row>
    <row r="4" spans="1:9" s="95" customFormat="1" ht="75.75" customHeight="1" x14ac:dyDescent="0.2">
      <c r="A4" s="74">
        <v>1</v>
      </c>
      <c r="B4" s="74" t="s">
        <v>222</v>
      </c>
      <c r="C4" s="74" t="s">
        <v>218</v>
      </c>
      <c r="D4" s="74" t="s">
        <v>224</v>
      </c>
      <c r="E4" s="146">
        <f>402366/1000</f>
        <v>402.36599999999999</v>
      </c>
      <c r="F4" s="94" t="s">
        <v>221</v>
      </c>
      <c r="G4" s="94">
        <v>44.1</v>
      </c>
      <c r="H4" s="78">
        <f>E4/G4</f>
        <v>9.1239455782312913</v>
      </c>
      <c r="I4" s="74" t="s">
        <v>220</v>
      </c>
    </row>
    <row r="5" spans="1:9" s="95" customFormat="1" ht="75.75" hidden="1" customHeight="1" x14ac:dyDescent="0.2">
      <c r="A5" s="74">
        <v>2</v>
      </c>
      <c r="B5" s="74" t="s">
        <v>179</v>
      </c>
      <c r="C5" s="74" t="s">
        <v>180</v>
      </c>
      <c r="D5" s="74" t="s">
        <v>181</v>
      </c>
      <c r="E5" s="146">
        <v>0</v>
      </c>
      <c r="F5" s="94" t="s">
        <v>177</v>
      </c>
      <c r="G5" s="94">
        <v>6</v>
      </c>
      <c r="H5" s="78">
        <f>E5/G5</f>
        <v>0</v>
      </c>
      <c r="I5" s="74" t="s">
        <v>178</v>
      </c>
    </row>
    <row r="6" spans="1:9" s="95" customFormat="1" ht="75.75" hidden="1" customHeight="1" x14ac:dyDescent="0.2">
      <c r="A6" s="74">
        <v>3</v>
      </c>
      <c r="B6" s="74" t="s">
        <v>175</v>
      </c>
      <c r="C6" s="74" t="s">
        <v>174</v>
      </c>
      <c r="D6" s="74" t="s">
        <v>176</v>
      </c>
      <c r="E6" s="146">
        <v>0</v>
      </c>
      <c r="F6" s="94" t="s">
        <v>177</v>
      </c>
      <c r="G6" s="94">
        <v>6</v>
      </c>
      <c r="H6" s="78">
        <f>E6/G6</f>
        <v>0</v>
      </c>
      <c r="I6" s="74" t="s">
        <v>178</v>
      </c>
    </row>
    <row r="7" spans="1:9" s="95" customFormat="1" ht="75.75" hidden="1" customHeight="1" x14ac:dyDescent="0.2">
      <c r="A7" s="74">
        <v>4</v>
      </c>
      <c r="B7" s="74" t="s">
        <v>183</v>
      </c>
      <c r="C7" s="74" t="s">
        <v>182</v>
      </c>
      <c r="D7" s="74" t="s">
        <v>184</v>
      </c>
      <c r="E7" s="146">
        <v>0</v>
      </c>
      <c r="F7" s="94" t="s">
        <v>177</v>
      </c>
      <c r="G7" s="94">
        <v>2</v>
      </c>
      <c r="H7" s="78">
        <f>E7/G7</f>
        <v>0</v>
      </c>
      <c r="I7" s="74" t="s">
        <v>178</v>
      </c>
    </row>
    <row r="8" spans="1:9" s="95" customFormat="1" ht="75.75" hidden="1" customHeight="1" x14ac:dyDescent="0.2">
      <c r="A8" s="74">
        <v>5</v>
      </c>
      <c r="B8" s="74" t="s">
        <v>187</v>
      </c>
      <c r="C8" s="74" t="s">
        <v>185</v>
      </c>
      <c r="D8" s="74" t="s">
        <v>186</v>
      </c>
      <c r="E8" s="146">
        <v>0</v>
      </c>
      <c r="F8" s="94" t="s">
        <v>177</v>
      </c>
      <c r="G8" s="94">
        <v>2</v>
      </c>
      <c r="H8" s="78">
        <f>E8/G8</f>
        <v>0</v>
      </c>
      <c r="I8" s="74" t="s">
        <v>178</v>
      </c>
    </row>
    <row r="9" spans="1:9" s="95" customFormat="1" ht="75.75" hidden="1" customHeight="1" x14ac:dyDescent="0.2">
      <c r="A9" s="74">
        <v>6</v>
      </c>
      <c r="B9" s="74" t="s">
        <v>188</v>
      </c>
      <c r="C9" s="74" t="s">
        <v>194</v>
      </c>
      <c r="D9" s="74" t="s">
        <v>176</v>
      </c>
      <c r="E9" s="146">
        <v>178628</v>
      </c>
      <c r="F9" s="94" t="s">
        <v>177</v>
      </c>
      <c r="G9" s="94">
        <v>6</v>
      </c>
      <c r="H9" s="78">
        <v>0</v>
      </c>
      <c r="I9" s="74" t="s">
        <v>178</v>
      </c>
    </row>
    <row r="10" spans="1:9" s="95" customFormat="1" x14ac:dyDescent="0.2"/>
    <row r="11" spans="1:9" s="95" customFormat="1" x14ac:dyDescent="0.2">
      <c r="H11" s="148" t="s">
        <v>223</v>
      </c>
    </row>
    <row r="12" spans="1:9" s="95" customFormat="1" x14ac:dyDescent="0.2">
      <c r="H12" s="97">
        <f>340198/44.1/1000</f>
        <v>7.7142403628117906</v>
      </c>
      <c r="I12" s="96" t="s">
        <v>55</v>
      </c>
    </row>
    <row r="13" spans="1:9" s="95" customFormat="1" x14ac:dyDescent="0.2">
      <c r="H13" s="97"/>
      <c r="I13" s="96" t="s">
        <v>56</v>
      </c>
    </row>
    <row r="14" spans="1:9" s="95" customFormat="1" x14ac:dyDescent="0.2">
      <c r="H14" s="97">
        <f>62168/44.1/1000</f>
        <v>1.4097052154195011</v>
      </c>
      <c r="I14" s="96" t="s">
        <v>98</v>
      </c>
    </row>
    <row r="15" spans="1:9" s="95" customFormat="1" x14ac:dyDescent="0.2">
      <c r="H15" s="97"/>
      <c r="I15" s="96" t="s">
        <v>112</v>
      </c>
    </row>
    <row r="16" spans="1:9" s="95" customFormat="1" x14ac:dyDescent="0.2">
      <c r="H16" s="97">
        <f>SUM(H12:H15)</f>
        <v>9.1239455782312913</v>
      </c>
      <c r="I16" s="96" t="s">
        <v>59</v>
      </c>
    </row>
    <row r="18" spans="8:9" hidden="1" x14ac:dyDescent="0.2">
      <c r="H18" s="148" t="s">
        <v>189</v>
      </c>
    </row>
    <row r="19" spans="8:9" hidden="1" x14ac:dyDescent="0.2">
      <c r="H19" s="97">
        <v>0</v>
      </c>
      <c r="I19" s="96" t="s">
        <v>55</v>
      </c>
    </row>
    <row r="20" spans="8:9" hidden="1" x14ac:dyDescent="0.2">
      <c r="H20" s="97"/>
      <c r="I20" s="96" t="s">
        <v>56</v>
      </c>
    </row>
    <row r="21" spans="8:9" hidden="1" x14ac:dyDescent="0.2">
      <c r="H21" s="97"/>
      <c r="I21" s="96" t="s">
        <v>98</v>
      </c>
    </row>
    <row r="22" spans="8:9" hidden="1" x14ac:dyDescent="0.2">
      <c r="H22" s="97"/>
      <c r="I22" s="96" t="s">
        <v>112</v>
      </c>
    </row>
    <row r="23" spans="8:9" hidden="1" x14ac:dyDescent="0.2">
      <c r="H23" s="97">
        <f>SUM(H19:H22)</f>
        <v>0</v>
      </c>
      <c r="I23" s="96" t="s">
        <v>59</v>
      </c>
    </row>
    <row r="24" spans="8:9" hidden="1" x14ac:dyDescent="0.2"/>
    <row r="25" spans="8:9" hidden="1" x14ac:dyDescent="0.2">
      <c r="H25" s="148" t="s">
        <v>190</v>
      </c>
    </row>
    <row r="26" spans="8:9" hidden="1" x14ac:dyDescent="0.2">
      <c r="H26" s="97"/>
      <c r="I26" s="96" t="s">
        <v>55</v>
      </c>
    </row>
    <row r="27" spans="8:9" hidden="1" x14ac:dyDescent="0.2">
      <c r="H27" s="97">
        <v>0</v>
      </c>
      <c r="I27" s="96" t="s">
        <v>56</v>
      </c>
    </row>
    <row r="28" spans="8:9" hidden="1" x14ac:dyDescent="0.2">
      <c r="H28" s="97">
        <v>0</v>
      </c>
      <c r="I28" s="96" t="s">
        <v>98</v>
      </c>
    </row>
    <row r="29" spans="8:9" hidden="1" x14ac:dyDescent="0.2">
      <c r="H29" s="97"/>
      <c r="I29" s="96" t="s">
        <v>112</v>
      </c>
    </row>
    <row r="30" spans="8:9" hidden="1" x14ac:dyDescent="0.2">
      <c r="H30" s="97">
        <v>0</v>
      </c>
      <c r="I30" s="96" t="s">
        <v>59</v>
      </c>
    </row>
    <row r="31" spans="8:9" hidden="1" x14ac:dyDescent="0.2"/>
    <row r="32" spans="8:9" hidden="1" x14ac:dyDescent="0.2">
      <c r="H32" s="148" t="s">
        <v>191</v>
      </c>
    </row>
    <row r="33" spans="8:9" hidden="1" x14ac:dyDescent="0.2">
      <c r="H33" s="97"/>
      <c r="I33" s="96" t="s">
        <v>55</v>
      </c>
    </row>
    <row r="34" spans="8:9" hidden="1" x14ac:dyDescent="0.2">
      <c r="H34" s="97">
        <v>0</v>
      </c>
      <c r="I34" s="96" t="s">
        <v>56</v>
      </c>
    </row>
    <row r="35" spans="8:9" hidden="1" x14ac:dyDescent="0.2">
      <c r="H35" s="97">
        <v>0</v>
      </c>
      <c r="I35" s="96" t="s">
        <v>98</v>
      </c>
    </row>
    <row r="36" spans="8:9" hidden="1" x14ac:dyDescent="0.2">
      <c r="H36" s="97"/>
      <c r="I36" s="96" t="s">
        <v>112</v>
      </c>
    </row>
    <row r="37" spans="8:9" hidden="1" x14ac:dyDescent="0.2">
      <c r="H37" s="97">
        <f>SUM(H33:H36)</f>
        <v>0</v>
      </c>
      <c r="I37" s="96" t="s">
        <v>59</v>
      </c>
    </row>
    <row r="38" spans="8:9" hidden="1" x14ac:dyDescent="0.2"/>
    <row r="39" spans="8:9" hidden="1" x14ac:dyDescent="0.2">
      <c r="H39" s="148" t="s">
        <v>192</v>
      </c>
    </row>
    <row r="40" spans="8:9" hidden="1" x14ac:dyDescent="0.2">
      <c r="H40" s="97"/>
      <c r="I40" s="96" t="s">
        <v>55</v>
      </c>
    </row>
    <row r="41" spans="8:9" hidden="1" x14ac:dyDescent="0.2">
      <c r="H41" s="97">
        <v>0</v>
      </c>
      <c r="I41" s="96" t="s">
        <v>56</v>
      </c>
    </row>
    <row r="42" spans="8:9" hidden="1" x14ac:dyDescent="0.2">
      <c r="H42" s="97">
        <v>0</v>
      </c>
      <c r="I42" s="96" t="s">
        <v>98</v>
      </c>
    </row>
    <row r="43" spans="8:9" hidden="1" x14ac:dyDescent="0.2">
      <c r="H43" s="97"/>
      <c r="I43" s="96" t="s">
        <v>112</v>
      </c>
    </row>
    <row r="44" spans="8:9" hidden="1" x14ac:dyDescent="0.2">
      <c r="H44" s="97">
        <f>SUM(H40:H43)</f>
        <v>0</v>
      </c>
      <c r="I44" s="96" t="s">
        <v>59</v>
      </c>
    </row>
    <row r="45" spans="8:9" hidden="1" x14ac:dyDescent="0.2"/>
    <row r="46" spans="8:9" hidden="1" x14ac:dyDescent="0.2">
      <c r="H46" s="148" t="s">
        <v>193</v>
      </c>
    </row>
    <row r="47" spans="8:9" hidden="1" x14ac:dyDescent="0.2">
      <c r="H47" s="97"/>
      <c r="I47" s="96" t="s">
        <v>55</v>
      </c>
    </row>
    <row r="48" spans="8:9" hidden="1" x14ac:dyDescent="0.2">
      <c r="H48" s="97"/>
      <c r="I48" s="96" t="s">
        <v>56</v>
      </c>
    </row>
    <row r="49" spans="8:9" hidden="1" x14ac:dyDescent="0.2">
      <c r="H49" s="97"/>
      <c r="I49" s="96" t="s">
        <v>98</v>
      </c>
    </row>
    <row r="50" spans="8:9" hidden="1" x14ac:dyDescent="0.2">
      <c r="H50" s="97">
        <v>0</v>
      </c>
      <c r="I50" s="96" t="s">
        <v>112</v>
      </c>
    </row>
    <row r="51" spans="8:9" hidden="1" x14ac:dyDescent="0.2">
      <c r="H51" s="97">
        <f>SUM(H47:H50)</f>
        <v>0</v>
      </c>
      <c r="I51" s="96" t="s">
        <v>59</v>
      </c>
    </row>
    <row r="52" spans="8:9" hidden="1" x14ac:dyDescent="0.2"/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50"/>
  <sheetViews>
    <sheetView topLeftCell="B1" zoomScale="85" zoomScaleNormal="85" workbookViewId="0">
      <selection activeCell="D50" sqref="D50"/>
    </sheetView>
  </sheetViews>
  <sheetFormatPr defaultRowHeight="12.75" x14ac:dyDescent="0.2"/>
  <cols>
    <col min="1" max="1" width="78.28515625" customWidth="1"/>
    <col min="2" max="2" width="20.85546875" customWidth="1"/>
    <col min="4" max="4" width="18.28515625" customWidth="1"/>
    <col min="6" max="7" width="48.28515625" customWidth="1"/>
    <col min="8" max="8" width="34" customWidth="1"/>
    <col min="9" max="9" width="18.7109375" customWidth="1"/>
  </cols>
  <sheetData>
    <row r="1" spans="1:9" ht="31.5" x14ac:dyDescent="0.2">
      <c r="A1" s="79" t="s">
        <v>101</v>
      </c>
      <c r="B1" s="79" t="s">
        <v>102</v>
      </c>
      <c r="C1" s="79" t="s">
        <v>103</v>
      </c>
      <c r="D1" s="79" t="s">
        <v>104</v>
      </c>
      <c r="E1" s="79" t="s">
        <v>105</v>
      </c>
      <c r="F1" s="79" t="s">
        <v>106</v>
      </c>
      <c r="G1" s="79" t="s">
        <v>118</v>
      </c>
      <c r="H1" s="79" t="s">
        <v>107</v>
      </c>
      <c r="I1" s="47" t="s">
        <v>167</v>
      </c>
    </row>
    <row r="2" spans="1:9" ht="19.899999999999999" customHeight="1" x14ac:dyDescent="0.2">
      <c r="A2" s="216" t="s">
        <v>226</v>
      </c>
      <c r="B2" s="90" t="s">
        <v>177</v>
      </c>
      <c r="C2" s="91">
        <v>1</v>
      </c>
      <c r="D2" s="214">
        <f>5577/1000</f>
        <v>5.577</v>
      </c>
      <c r="E2" s="89"/>
      <c r="F2" s="90"/>
      <c r="G2" s="158">
        <f>C2*D2</f>
        <v>5.577</v>
      </c>
      <c r="H2" s="92" t="s">
        <v>250</v>
      </c>
      <c r="I2" s="145"/>
    </row>
    <row r="3" spans="1:9" ht="13.15" hidden="1" customHeight="1" x14ac:dyDescent="0.2">
      <c r="A3" s="217"/>
      <c r="B3" s="90" t="s">
        <v>177</v>
      </c>
      <c r="C3" s="91">
        <v>12</v>
      </c>
      <c r="D3" s="215"/>
      <c r="E3" s="89" t="s">
        <v>195</v>
      </c>
      <c r="F3" s="90"/>
      <c r="G3" s="154">
        <f>C3*D3</f>
        <v>0</v>
      </c>
      <c r="H3" s="92" t="s">
        <v>196</v>
      </c>
      <c r="I3" s="145"/>
    </row>
    <row r="4" spans="1:9" ht="19.899999999999999" customHeight="1" x14ac:dyDescent="0.2">
      <c r="A4" s="216" t="s">
        <v>227</v>
      </c>
      <c r="B4" s="90" t="s">
        <v>177</v>
      </c>
      <c r="C4" s="91">
        <v>1</v>
      </c>
      <c r="D4" s="214">
        <f>1730.3/1000</f>
        <v>1.7302999999999999</v>
      </c>
      <c r="E4" s="89"/>
      <c r="F4" s="90"/>
      <c r="G4" s="158">
        <f>C4*D4</f>
        <v>1.7302999999999999</v>
      </c>
      <c r="H4" s="92" t="s">
        <v>250</v>
      </c>
      <c r="I4" s="145"/>
    </row>
    <row r="5" spans="1:9" ht="13.15" hidden="1" customHeight="1" x14ac:dyDescent="0.2">
      <c r="A5" s="217"/>
      <c r="D5" s="215"/>
      <c r="G5" s="155"/>
    </row>
    <row r="6" spans="1:9" x14ac:dyDescent="0.2">
      <c r="A6" s="216" t="s">
        <v>228</v>
      </c>
      <c r="B6" s="90" t="s">
        <v>177</v>
      </c>
      <c r="C6" s="152">
        <v>2</v>
      </c>
      <c r="D6" s="214">
        <f>2245.1/1000</f>
        <v>2.2450999999999999</v>
      </c>
      <c r="E6" s="47"/>
      <c r="F6" s="47"/>
      <c r="G6" s="156">
        <f>C6*D6</f>
        <v>4.4901999999999997</v>
      </c>
      <c r="H6" s="92" t="s">
        <v>250</v>
      </c>
    </row>
    <row r="7" spans="1:9" ht="13.15" hidden="1" customHeight="1" x14ac:dyDescent="0.2">
      <c r="A7" s="217"/>
      <c r="B7" s="90" t="s">
        <v>177</v>
      </c>
      <c r="C7" s="152">
        <v>12</v>
      </c>
      <c r="D7" s="215"/>
      <c r="E7" s="47"/>
      <c r="F7" s="47"/>
      <c r="G7" s="156"/>
      <c r="H7" s="92" t="s">
        <v>196</v>
      </c>
    </row>
    <row r="8" spans="1:9" x14ac:dyDescent="0.2">
      <c r="A8" s="216" t="s">
        <v>229</v>
      </c>
      <c r="B8" s="90" t="s">
        <v>177</v>
      </c>
      <c r="C8" s="152">
        <v>1</v>
      </c>
      <c r="D8" s="214">
        <f>1472.9/1000</f>
        <v>1.4729000000000001</v>
      </c>
      <c r="E8" s="47"/>
      <c r="F8" s="47"/>
      <c r="G8" s="156">
        <f>C8*D8</f>
        <v>1.4729000000000001</v>
      </c>
      <c r="H8" s="92" t="s">
        <v>250</v>
      </c>
    </row>
    <row r="9" spans="1:9" ht="13.15" hidden="1" customHeight="1" x14ac:dyDescent="0.2">
      <c r="A9" s="217"/>
      <c r="D9" s="215"/>
      <c r="E9" s="47"/>
      <c r="F9" s="47"/>
      <c r="G9" s="156"/>
    </row>
    <row r="10" spans="1:9" x14ac:dyDescent="0.2">
      <c r="A10" s="216" t="s">
        <v>230</v>
      </c>
      <c r="B10" s="90" t="s">
        <v>177</v>
      </c>
      <c r="C10" s="152">
        <v>1</v>
      </c>
      <c r="D10" s="214">
        <f>1876.94/1000</f>
        <v>1.8769400000000001</v>
      </c>
      <c r="E10" s="47"/>
      <c r="F10" s="47"/>
      <c r="G10" s="156">
        <f>C10*D10</f>
        <v>1.8769400000000001</v>
      </c>
      <c r="H10" s="92" t="s">
        <v>250</v>
      </c>
    </row>
    <row r="11" spans="1:9" ht="13.15" hidden="1" customHeight="1" x14ac:dyDescent="0.2">
      <c r="A11" s="217"/>
      <c r="B11" s="90" t="s">
        <v>177</v>
      </c>
      <c r="C11" s="152">
        <v>12</v>
      </c>
      <c r="D11" s="215"/>
      <c r="E11" s="47"/>
      <c r="F11" s="47"/>
      <c r="G11" s="156"/>
      <c r="H11" s="92" t="s">
        <v>196</v>
      </c>
    </row>
    <row r="12" spans="1:9" x14ac:dyDescent="0.2">
      <c r="A12" s="216" t="s">
        <v>231</v>
      </c>
      <c r="B12" s="90" t="s">
        <v>177</v>
      </c>
      <c r="C12" s="152">
        <v>1</v>
      </c>
      <c r="D12" s="214">
        <f>11622/1000</f>
        <v>11.622</v>
      </c>
      <c r="E12" s="47"/>
      <c r="F12" s="47"/>
      <c r="G12" s="156">
        <f>C12*D12</f>
        <v>11.622</v>
      </c>
      <c r="H12" s="92" t="s">
        <v>250</v>
      </c>
    </row>
    <row r="13" spans="1:9" ht="13.15" hidden="1" customHeight="1" x14ac:dyDescent="0.2">
      <c r="A13" s="217"/>
      <c r="D13" s="215"/>
      <c r="E13" s="47"/>
      <c r="F13" s="47"/>
      <c r="G13" s="156"/>
    </row>
    <row r="14" spans="1:9" x14ac:dyDescent="0.2">
      <c r="A14" s="216" t="s">
        <v>232</v>
      </c>
      <c r="B14" s="90" t="s">
        <v>177</v>
      </c>
      <c r="C14" s="152">
        <v>1</v>
      </c>
      <c r="D14" s="214">
        <f>2815.67/1000</f>
        <v>2.8156699999999999</v>
      </c>
      <c r="E14" s="47"/>
      <c r="F14" s="47"/>
      <c r="G14" s="156">
        <f>C14*D14</f>
        <v>2.8156699999999999</v>
      </c>
      <c r="H14" s="92" t="s">
        <v>250</v>
      </c>
    </row>
    <row r="15" spans="1:9" ht="13.15" hidden="1" customHeight="1" x14ac:dyDescent="0.2">
      <c r="A15" s="217"/>
      <c r="B15" s="90" t="s">
        <v>177</v>
      </c>
      <c r="C15" s="152">
        <v>12</v>
      </c>
      <c r="D15" s="215"/>
      <c r="E15" s="47"/>
      <c r="F15" s="47"/>
      <c r="G15" s="156"/>
      <c r="H15" s="92" t="s">
        <v>196</v>
      </c>
    </row>
    <row r="16" spans="1:9" x14ac:dyDescent="0.2">
      <c r="A16" s="216" t="s">
        <v>233</v>
      </c>
      <c r="B16" s="90" t="s">
        <v>177</v>
      </c>
      <c r="C16" s="152">
        <v>1</v>
      </c>
      <c r="D16" s="214">
        <f>2155.01/1000</f>
        <v>2.1550100000000003</v>
      </c>
      <c r="E16" s="47"/>
      <c r="F16" s="47"/>
      <c r="G16" s="156">
        <f>C16*D16</f>
        <v>2.1550100000000003</v>
      </c>
      <c r="H16" s="92" t="s">
        <v>250</v>
      </c>
    </row>
    <row r="17" spans="1:8" ht="13.15" hidden="1" customHeight="1" x14ac:dyDescent="0.2">
      <c r="A17" s="217"/>
      <c r="D17" s="215"/>
      <c r="E17" s="47"/>
      <c r="F17" s="47"/>
      <c r="G17" s="156"/>
    </row>
    <row r="18" spans="1:8" x14ac:dyDescent="0.2">
      <c r="A18" s="216" t="s">
        <v>234</v>
      </c>
      <c r="B18" s="90" t="s">
        <v>177</v>
      </c>
      <c r="C18" s="152">
        <v>16</v>
      </c>
      <c r="D18" s="214">
        <f>227.97/1000</f>
        <v>0.22797000000000001</v>
      </c>
      <c r="E18" s="47"/>
      <c r="F18" s="47"/>
      <c r="G18" s="156">
        <f>C18*D18</f>
        <v>3.6475200000000001</v>
      </c>
      <c r="H18" s="92" t="s">
        <v>250</v>
      </c>
    </row>
    <row r="19" spans="1:8" ht="13.15" hidden="1" customHeight="1" x14ac:dyDescent="0.2">
      <c r="A19" s="217"/>
      <c r="B19" s="90" t="s">
        <v>177</v>
      </c>
      <c r="C19" s="152">
        <v>12</v>
      </c>
      <c r="D19" s="215"/>
      <c r="E19" s="47"/>
      <c r="F19" s="47"/>
      <c r="G19" s="156"/>
      <c r="H19" s="92" t="s">
        <v>196</v>
      </c>
    </row>
    <row r="20" spans="1:8" x14ac:dyDescent="0.2">
      <c r="A20" s="216" t="s">
        <v>235</v>
      </c>
      <c r="B20" s="90" t="s">
        <v>177</v>
      </c>
      <c r="C20" s="152">
        <v>3</v>
      </c>
      <c r="D20" s="214">
        <f>227.97/1000</f>
        <v>0.22797000000000001</v>
      </c>
      <c r="E20" s="47"/>
      <c r="F20" s="47"/>
      <c r="G20" s="156">
        <f>C20*D20</f>
        <v>0.68391000000000002</v>
      </c>
      <c r="H20" s="92" t="s">
        <v>250</v>
      </c>
    </row>
    <row r="21" spans="1:8" ht="13.15" hidden="1" customHeight="1" x14ac:dyDescent="0.2">
      <c r="A21" s="217"/>
      <c r="D21" s="215"/>
      <c r="E21" s="47"/>
      <c r="F21" s="47"/>
      <c r="G21" s="156"/>
    </row>
    <row r="22" spans="1:8" x14ac:dyDescent="0.2">
      <c r="A22" s="216" t="s">
        <v>236</v>
      </c>
      <c r="B22" s="90" t="s">
        <v>177</v>
      </c>
      <c r="C22" s="152">
        <v>2</v>
      </c>
      <c r="D22" s="214">
        <f>1356/1000</f>
        <v>1.3560000000000001</v>
      </c>
      <c r="E22" s="47"/>
      <c r="F22" s="47"/>
      <c r="G22" s="156">
        <f>C22*D22</f>
        <v>2.7120000000000002</v>
      </c>
      <c r="H22" s="92" t="s">
        <v>250</v>
      </c>
    </row>
    <row r="23" spans="1:8" ht="13.15" hidden="1" customHeight="1" x14ac:dyDescent="0.2">
      <c r="A23" s="217"/>
      <c r="B23" s="90" t="s">
        <v>177</v>
      </c>
      <c r="C23" s="152">
        <v>12</v>
      </c>
      <c r="D23" s="215"/>
      <c r="E23" s="47"/>
      <c r="F23" s="47"/>
      <c r="G23" s="156"/>
      <c r="H23" s="92" t="s">
        <v>196</v>
      </c>
    </row>
    <row r="24" spans="1:8" x14ac:dyDescent="0.2">
      <c r="A24" s="216" t="s">
        <v>237</v>
      </c>
      <c r="B24" s="90" t="s">
        <v>177</v>
      </c>
      <c r="C24" s="152">
        <v>1</v>
      </c>
      <c r="D24" s="214">
        <f>1356/1000</f>
        <v>1.3560000000000001</v>
      </c>
      <c r="E24" s="47"/>
      <c r="F24" s="47"/>
      <c r="G24" s="156">
        <f>C24*D24</f>
        <v>1.3560000000000001</v>
      </c>
      <c r="H24" s="92" t="s">
        <v>250</v>
      </c>
    </row>
    <row r="25" spans="1:8" ht="13.15" hidden="1" customHeight="1" x14ac:dyDescent="0.2">
      <c r="A25" s="217"/>
      <c r="D25" s="215"/>
      <c r="E25" s="47"/>
      <c r="F25" s="47"/>
      <c r="G25" s="156"/>
    </row>
    <row r="26" spans="1:8" x14ac:dyDescent="0.2">
      <c r="A26" s="216" t="s">
        <v>238</v>
      </c>
      <c r="B26" s="90" t="s">
        <v>177</v>
      </c>
      <c r="C26" s="152">
        <v>4</v>
      </c>
      <c r="D26" s="214">
        <f>193.22/1000</f>
        <v>0.19322</v>
      </c>
      <c r="E26" s="47"/>
      <c r="F26" s="47"/>
      <c r="G26" s="156">
        <f>C26*D26</f>
        <v>0.77288000000000001</v>
      </c>
      <c r="H26" s="92" t="s">
        <v>250</v>
      </c>
    </row>
    <row r="27" spans="1:8" ht="13.15" hidden="1" customHeight="1" x14ac:dyDescent="0.2">
      <c r="A27" s="217"/>
      <c r="C27" s="152">
        <v>12</v>
      </c>
      <c r="D27" s="215"/>
      <c r="E27" s="47"/>
      <c r="F27" s="47"/>
      <c r="G27" s="156"/>
      <c r="H27" s="92" t="s">
        <v>196</v>
      </c>
    </row>
    <row r="28" spans="1:8" x14ac:dyDescent="0.2">
      <c r="A28" s="216" t="s">
        <v>239</v>
      </c>
      <c r="B28" s="90" t="s">
        <v>177</v>
      </c>
      <c r="C28" s="152">
        <v>1</v>
      </c>
      <c r="D28" s="214">
        <f>193.22/1000</f>
        <v>0.19322</v>
      </c>
      <c r="E28" s="47"/>
      <c r="F28" s="47"/>
      <c r="G28" s="156">
        <f>C28*D28</f>
        <v>0.19322</v>
      </c>
      <c r="H28" s="92" t="s">
        <v>250</v>
      </c>
    </row>
    <row r="29" spans="1:8" ht="13.15" hidden="1" customHeight="1" x14ac:dyDescent="0.2">
      <c r="A29" s="217"/>
      <c r="B29" s="90" t="s">
        <v>177</v>
      </c>
      <c r="D29" s="215"/>
      <c r="E29" s="47"/>
      <c r="F29" s="47"/>
      <c r="G29" s="156"/>
    </row>
    <row r="30" spans="1:8" x14ac:dyDescent="0.2">
      <c r="A30" s="216" t="s">
        <v>240</v>
      </c>
      <c r="B30" s="90" t="s">
        <v>177</v>
      </c>
      <c r="C30" s="152">
        <v>1</v>
      </c>
      <c r="D30" s="214">
        <f>890/1000</f>
        <v>0.89</v>
      </c>
      <c r="E30" s="47"/>
      <c r="F30" s="47"/>
      <c r="G30" s="156">
        <f>C30*D30</f>
        <v>0.89</v>
      </c>
      <c r="H30" s="92" t="s">
        <v>250</v>
      </c>
    </row>
    <row r="31" spans="1:8" ht="13.15" hidden="1" customHeight="1" x14ac:dyDescent="0.2">
      <c r="A31" s="217"/>
      <c r="C31" s="152">
        <v>12</v>
      </c>
      <c r="D31" s="215"/>
      <c r="E31" s="47"/>
      <c r="F31" s="47"/>
      <c r="G31" s="156"/>
      <c r="H31" s="92" t="s">
        <v>196</v>
      </c>
    </row>
    <row r="32" spans="1:8" x14ac:dyDescent="0.2">
      <c r="A32" s="216" t="s">
        <v>241</v>
      </c>
      <c r="B32" s="90" t="s">
        <v>177</v>
      </c>
      <c r="C32" s="152">
        <v>1</v>
      </c>
      <c r="D32" s="214">
        <f>890/1000</f>
        <v>0.89</v>
      </c>
      <c r="E32" s="47"/>
      <c r="F32" s="47"/>
      <c r="G32" s="156">
        <f>C32*D32</f>
        <v>0.89</v>
      </c>
      <c r="H32" s="92" t="s">
        <v>250</v>
      </c>
    </row>
    <row r="33" spans="1:8" ht="13.15" hidden="1" customHeight="1" x14ac:dyDescent="0.2">
      <c r="A33" s="217"/>
      <c r="B33" s="90" t="s">
        <v>177</v>
      </c>
      <c r="D33" s="215"/>
      <c r="E33" s="47"/>
      <c r="F33" s="47"/>
      <c r="G33" s="156"/>
    </row>
    <row r="34" spans="1:8" x14ac:dyDescent="0.2">
      <c r="A34" s="216" t="s">
        <v>242</v>
      </c>
      <c r="B34" s="90" t="s">
        <v>177</v>
      </c>
      <c r="C34" s="152">
        <v>1</v>
      </c>
      <c r="D34" s="214">
        <f>5400.27/1000</f>
        <v>5.4002700000000008</v>
      </c>
      <c r="E34" s="47"/>
      <c r="F34" s="47"/>
      <c r="G34" s="156">
        <f>C34*D34</f>
        <v>5.4002700000000008</v>
      </c>
      <c r="H34" s="92" t="s">
        <v>250</v>
      </c>
    </row>
    <row r="35" spans="1:8" ht="13.15" hidden="1" customHeight="1" x14ac:dyDescent="0.2">
      <c r="A35" s="217"/>
      <c r="C35" s="152">
        <v>12</v>
      </c>
      <c r="D35" s="215"/>
      <c r="E35" s="47"/>
      <c r="F35" s="47"/>
      <c r="G35" s="156"/>
      <c r="H35" s="92" t="s">
        <v>196</v>
      </c>
    </row>
    <row r="36" spans="1:8" x14ac:dyDescent="0.2">
      <c r="A36" s="216" t="s">
        <v>243</v>
      </c>
      <c r="B36" s="90" t="s">
        <v>177</v>
      </c>
      <c r="C36" s="152">
        <v>15</v>
      </c>
      <c r="D36" s="214">
        <f>240/1000</f>
        <v>0.24</v>
      </c>
      <c r="E36" s="47"/>
      <c r="F36" s="47"/>
      <c r="G36" s="156">
        <f>C36*D36</f>
        <v>3.5999999999999996</v>
      </c>
      <c r="H36" s="92" t="s">
        <v>250</v>
      </c>
    </row>
    <row r="37" spans="1:8" ht="13.15" hidden="1" customHeight="1" x14ac:dyDescent="0.2">
      <c r="A37" s="217"/>
      <c r="D37" s="215"/>
      <c r="E37" s="47"/>
      <c r="F37" s="47"/>
      <c r="G37" s="156"/>
    </row>
    <row r="38" spans="1:8" x14ac:dyDescent="0.2">
      <c r="A38" s="216" t="s">
        <v>244</v>
      </c>
      <c r="B38" s="90" t="s">
        <v>177</v>
      </c>
      <c r="C38" s="152">
        <v>8</v>
      </c>
      <c r="D38" s="214">
        <f>337/1000</f>
        <v>0.33700000000000002</v>
      </c>
      <c r="E38" s="47"/>
      <c r="F38" s="47"/>
      <c r="G38" s="156">
        <f>C38*D38</f>
        <v>2.6960000000000002</v>
      </c>
      <c r="H38" s="92" t="s">
        <v>250</v>
      </c>
    </row>
    <row r="39" spans="1:8" ht="13.15" hidden="1" customHeight="1" x14ac:dyDescent="0.2">
      <c r="A39" s="217"/>
      <c r="B39" s="90" t="s">
        <v>177</v>
      </c>
      <c r="C39" s="152">
        <v>12</v>
      </c>
      <c r="D39" s="215"/>
      <c r="E39" s="47"/>
      <c r="F39" s="47"/>
      <c r="G39" s="156"/>
      <c r="H39" s="92" t="s">
        <v>196</v>
      </c>
    </row>
    <row r="40" spans="1:8" x14ac:dyDescent="0.2">
      <c r="A40" s="216" t="s">
        <v>245</v>
      </c>
      <c r="B40" s="90" t="s">
        <v>177</v>
      </c>
      <c r="C40" s="152">
        <v>6</v>
      </c>
      <c r="D40" s="214">
        <f>177.97/1000</f>
        <v>0.17796999999999999</v>
      </c>
      <c r="E40" s="47"/>
      <c r="F40" s="47"/>
      <c r="G40" s="156">
        <f>C40*D40</f>
        <v>1.06782</v>
      </c>
      <c r="H40" s="92" t="s">
        <v>250</v>
      </c>
    </row>
    <row r="41" spans="1:8" ht="13.15" hidden="1" customHeight="1" x14ac:dyDescent="0.2">
      <c r="A41" s="217"/>
      <c r="D41" s="215"/>
      <c r="E41" s="47"/>
      <c r="F41" s="47"/>
      <c r="G41" s="156"/>
    </row>
    <row r="42" spans="1:8" x14ac:dyDescent="0.2">
      <c r="A42" s="216" t="s">
        <v>246</v>
      </c>
      <c r="B42" s="90" t="s">
        <v>177</v>
      </c>
      <c r="C42" s="152">
        <v>3</v>
      </c>
      <c r="D42" s="214">
        <f>270.34/1000</f>
        <v>0.27033999999999997</v>
      </c>
      <c r="E42" s="47"/>
      <c r="F42" s="47"/>
      <c r="G42" s="156">
        <f>C42*D42</f>
        <v>0.81101999999999985</v>
      </c>
      <c r="H42" s="92" t="s">
        <v>250</v>
      </c>
    </row>
    <row r="43" spans="1:8" ht="13.15" hidden="1" customHeight="1" x14ac:dyDescent="0.2">
      <c r="A43" s="217"/>
      <c r="B43" s="90" t="s">
        <v>177</v>
      </c>
      <c r="C43" s="152">
        <v>12</v>
      </c>
      <c r="D43" s="215"/>
      <c r="E43" s="47"/>
      <c r="F43" s="47"/>
      <c r="G43" s="156"/>
      <c r="H43" s="92" t="s">
        <v>196</v>
      </c>
    </row>
    <row r="44" spans="1:8" x14ac:dyDescent="0.2">
      <c r="A44" s="216" t="s">
        <v>247</v>
      </c>
      <c r="B44" s="90" t="s">
        <v>177</v>
      </c>
      <c r="C44" s="152">
        <v>1</v>
      </c>
      <c r="D44" s="214">
        <f>1287/1000</f>
        <v>1.2869999999999999</v>
      </c>
      <c r="E44" s="47"/>
      <c r="F44" s="47"/>
      <c r="G44" s="156">
        <f>C44*D44</f>
        <v>1.2869999999999999</v>
      </c>
      <c r="H44" s="92" t="s">
        <v>250</v>
      </c>
    </row>
    <row r="45" spans="1:8" ht="13.15" hidden="1" customHeight="1" x14ac:dyDescent="0.2">
      <c r="A45" s="217"/>
      <c r="D45" s="215"/>
      <c r="E45" s="47"/>
      <c r="F45" s="47"/>
      <c r="G45" s="156"/>
    </row>
    <row r="46" spans="1:8" x14ac:dyDescent="0.2">
      <c r="A46" s="216" t="s">
        <v>248</v>
      </c>
      <c r="B46" s="90" t="s">
        <v>177</v>
      </c>
      <c r="C46" s="152">
        <v>1</v>
      </c>
      <c r="D46" s="214">
        <f>370/1000</f>
        <v>0.37</v>
      </c>
      <c r="E46" s="47"/>
      <c r="F46" s="47"/>
      <c r="G46" s="156">
        <f>C46*D46</f>
        <v>0.37</v>
      </c>
      <c r="H46" s="92" t="s">
        <v>250</v>
      </c>
    </row>
    <row r="47" spans="1:8" ht="13.15" hidden="1" customHeight="1" x14ac:dyDescent="0.2">
      <c r="A47" s="217"/>
      <c r="B47" s="90" t="s">
        <v>177</v>
      </c>
      <c r="C47" s="152">
        <v>12</v>
      </c>
      <c r="D47" s="215"/>
      <c r="E47" s="47"/>
      <c r="F47" s="47"/>
      <c r="G47" s="156"/>
      <c r="H47" s="92" t="s">
        <v>196</v>
      </c>
    </row>
    <row r="48" spans="1:8" ht="21.6" customHeight="1" x14ac:dyDescent="0.2">
      <c r="A48" s="218" t="s">
        <v>249</v>
      </c>
      <c r="B48" s="90" t="s">
        <v>177</v>
      </c>
      <c r="C48" s="152">
        <v>3</v>
      </c>
      <c r="D48" s="214">
        <f>1350/1000</f>
        <v>1.35</v>
      </c>
      <c r="E48" s="47"/>
      <c r="F48" s="47"/>
      <c r="G48" s="156">
        <f>C48*D48</f>
        <v>4.0500000000000007</v>
      </c>
      <c r="H48" s="92" t="s">
        <v>250</v>
      </c>
    </row>
    <row r="49" spans="1:8" ht="13.15" hidden="1" customHeight="1" x14ac:dyDescent="0.2">
      <c r="A49" s="219"/>
      <c r="D49" s="215"/>
      <c r="E49" s="47"/>
      <c r="F49" s="47"/>
      <c r="G49" s="157"/>
    </row>
    <row r="50" spans="1:8" x14ac:dyDescent="0.2">
      <c r="A50" s="151"/>
      <c r="B50" s="47"/>
      <c r="C50" s="153"/>
      <c r="D50" s="47"/>
      <c r="E50" s="47"/>
      <c r="F50" s="47"/>
      <c r="G50" s="157"/>
      <c r="H50" s="47"/>
    </row>
  </sheetData>
  <mergeCells count="48">
    <mergeCell ref="A12:A13"/>
    <mergeCell ref="A2:A3"/>
    <mergeCell ref="A4:A5"/>
    <mergeCell ref="A6:A7"/>
    <mergeCell ref="A8:A9"/>
    <mergeCell ref="A10:A11"/>
    <mergeCell ref="A36:A37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D42:D43"/>
    <mergeCell ref="D44:D45"/>
    <mergeCell ref="D46:D47"/>
    <mergeCell ref="D48:D49"/>
    <mergeCell ref="A38:A39"/>
    <mergeCell ref="A40:A41"/>
    <mergeCell ref="A42:A43"/>
    <mergeCell ref="A44:A45"/>
    <mergeCell ref="A46:A47"/>
    <mergeCell ref="A48:A49"/>
    <mergeCell ref="D32:D33"/>
    <mergeCell ref="D34:D35"/>
    <mergeCell ref="D36:D37"/>
    <mergeCell ref="D38:D39"/>
    <mergeCell ref="D40:D41"/>
    <mergeCell ref="D22:D23"/>
    <mergeCell ref="D24:D25"/>
    <mergeCell ref="D26:D27"/>
    <mergeCell ref="D28:D29"/>
    <mergeCell ref="D30:D31"/>
    <mergeCell ref="D12:D13"/>
    <mergeCell ref="D14:D15"/>
    <mergeCell ref="D16:D17"/>
    <mergeCell ref="D18:D19"/>
    <mergeCell ref="D20:D21"/>
    <mergeCell ref="D2:D3"/>
    <mergeCell ref="D4:D5"/>
    <mergeCell ref="D6:D7"/>
    <mergeCell ref="D8:D9"/>
    <mergeCell ref="D10:D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22"/>
  <sheetViews>
    <sheetView workbookViewId="0">
      <selection activeCell="K29" sqref="K29"/>
    </sheetView>
  </sheetViews>
  <sheetFormatPr defaultRowHeight="12.75" x14ac:dyDescent="0.2"/>
  <cols>
    <col min="2" max="2" width="46.28515625" customWidth="1"/>
  </cols>
  <sheetData>
    <row r="1" spans="1:21" ht="14.25" x14ac:dyDescent="0.2">
      <c r="A1" s="75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98" t="s">
        <v>121</v>
      </c>
    </row>
    <row r="2" spans="1:21" ht="15" x14ac:dyDescent="0.2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99" t="s">
        <v>122</v>
      </c>
    </row>
    <row r="3" spans="1:21" x14ac:dyDescent="0.2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</row>
    <row r="4" spans="1:21" ht="14.25" x14ac:dyDescent="0.2">
      <c r="A4" s="220" t="s">
        <v>123</v>
      </c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  <c r="U4" s="221"/>
    </row>
    <row r="5" spans="1:21" ht="13.5" thickBot="1" x14ac:dyDescent="0.25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</row>
    <row r="6" spans="1:21" ht="15.75" thickBot="1" x14ac:dyDescent="0.25">
      <c r="A6" s="222" t="s">
        <v>0</v>
      </c>
      <c r="B6" s="222" t="s">
        <v>124</v>
      </c>
      <c r="C6" s="225" t="s">
        <v>102</v>
      </c>
      <c r="D6" s="225" t="s">
        <v>125</v>
      </c>
      <c r="E6" s="228" t="s">
        <v>126</v>
      </c>
      <c r="F6" s="231" t="s">
        <v>127</v>
      </c>
      <c r="G6" s="232"/>
      <c r="H6" s="233" t="s">
        <v>128</v>
      </c>
      <c r="I6" s="234"/>
      <c r="J6" s="234"/>
      <c r="K6" s="234"/>
      <c r="L6" s="234"/>
      <c r="M6" s="234"/>
      <c r="N6" s="234"/>
      <c r="O6" s="234"/>
      <c r="P6" s="234"/>
      <c r="Q6" s="235"/>
      <c r="R6" s="222" t="s">
        <v>129</v>
      </c>
      <c r="S6" s="222" t="s">
        <v>130</v>
      </c>
      <c r="T6" s="222" t="s">
        <v>131</v>
      </c>
      <c r="U6" s="222" t="s">
        <v>132</v>
      </c>
    </row>
    <row r="7" spans="1:21" ht="15.75" thickBot="1" x14ac:dyDescent="0.25">
      <c r="A7" s="223"/>
      <c r="B7" s="223"/>
      <c r="C7" s="226"/>
      <c r="D7" s="226"/>
      <c r="E7" s="229"/>
      <c r="F7" s="233" t="s">
        <v>133</v>
      </c>
      <c r="G7" s="235"/>
      <c r="H7" s="233"/>
      <c r="I7" s="235"/>
      <c r="J7" s="236"/>
      <c r="K7" s="237"/>
      <c r="L7" s="236"/>
      <c r="M7" s="237"/>
      <c r="N7" s="236" t="s">
        <v>133</v>
      </c>
      <c r="O7" s="237"/>
      <c r="P7" s="236" t="s">
        <v>133</v>
      </c>
      <c r="Q7" s="237"/>
      <c r="R7" s="223"/>
      <c r="S7" s="223"/>
      <c r="T7" s="223"/>
      <c r="U7" s="223"/>
    </row>
    <row r="8" spans="1:21" ht="45.75" thickBot="1" x14ac:dyDescent="0.25">
      <c r="A8" s="224"/>
      <c r="B8" s="224"/>
      <c r="C8" s="227"/>
      <c r="D8" s="227"/>
      <c r="E8" s="230"/>
      <c r="F8" s="100" t="s">
        <v>134</v>
      </c>
      <c r="G8" s="100" t="s">
        <v>135</v>
      </c>
      <c r="H8" s="100" t="s">
        <v>134</v>
      </c>
      <c r="I8" s="100" t="s">
        <v>135</v>
      </c>
      <c r="J8" s="100" t="s">
        <v>134</v>
      </c>
      <c r="K8" s="100" t="s">
        <v>135</v>
      </c>
      <c r="L8" s="101" t="s">
        <v>134</v>
      </c>
      <c r="M8" s="101" t="s">
        <v>135</v>
      </c>
      <c r="N8" s="101" t="s">
        <v>134</v>
      </c>
      <c r="O8" s="101" t="s">
        <v>135</v>
      </c>
      <c r="P8" s="101" t="s">
        <v>134</v>
      </c>
      <c r="Q8" s="101" t="s">
        <v>135</v>
      </c>
      <c r="R8" s="224"/>
      <c r="S8" s="224"/>
      <c r="T8" s="224"/>
      <c r="U8" s="224"/>
    </row>
    <row r="9" spans="1:21" ht="15.75" thickBot="1" x14ac:dyDescent="0.25">
      <c r="A9" s="102">
        <v>1</v>
      </c>
      <c r="B9" s="103">
        <v>2</v>
      </c>
      <c r="C9" s="103">
        <v>3</v>
      </c>
      <c r="D9" s="103">
        <v>4</v>
      </c>
      <c r="E9" s="103">
        <v>5</v>
      </c>
      <c r="F9" s="103">
        <v>6</v>
      </c>
      <c r="G9" s="103">
        <v>7</v>
      </c>
      <c r="H9" s="103">
        <v>8</v>
      </c>
      <c r="I9" s="103">
        <v>9</v>
      </c>
      <c r="J9" s="103">
        <v>10</v>
      </c>
      <c r="K9" s="103">
        <v>11</v>
      </c>
      <c r="L9" s="103">
        <v>12</v>
      </c>
      <c r="M9" s="103">
        <v>13</v>
      </c>
      <c r="N9" s="103">
        <v>14</v>
      </c>
      <c r="O9" s="103">
        <v>15</v>
      </c>
      <c r="P9" s="103">
        <v>16</v>
      </c>
      <c r="Q9" s="103">
        <v>17</v>
      </c>
      <c r="R9" s="103">
        <v>18</v>
      </c>
      <c r="S9" s="103">
        <v>19</v>
      </c>
      <c r="T9" s="103">
        <v>20</v>
      </c>
      <c r="U9" s="103">
        <v>21</v>
      </c>
    </row>
    <row r="10" spans="1:21" ht="15.75" thickBot="1" x14ac:dyDescent="0.25">
      <c r="A10" s="104" t="s">
        <v>136</v>
      </c>
      <c r="B10" s="100"/>
      <c r="C10" s="105"/>
      <c r="D10" s="105"/>
      <c r="E10" s="105"/>
      <c r="F10" s="106"/>
      <c r="G10" s="106"/>
      <c r="H10" s="107"/>
      <c r="I10" s="107"/>
      <c r="J10" s="107"/>
      <c r="K10" s="107"/>
      <c r="L10" s="107"/>
      <c r="M10" s="108"/>
      <c r="N10" s="109"/>
      <c r="O10" s="109"/>
      <c r="P10" s="109"/>
      <c r="Q10" s="109"/>
      <c r="R10" s="107"/>
      <c r="S10" s="107"/>
      <c r="T10" s="107"/>
      <c r="U10" s="107"/>
    </row>
    <row r="11" spans="1:21" ht="15.75" thickBot="1" x14ac:dyDescent="0.25">
      <c r="A11" s="102"/>
      <c r="B11" s="110" t="s">
        <v>137</v>
      </c>
      <c r="C11" s="111" t="s">
        <v>138</v>
      </c>
      <c r="D11" s="111" t="s">
        <v>138</v>
      </c>
      <c r="E11" s="111" t="s">
        <v>138</v>
      </c>
      <c r="F11" s="111" t="s">
        <v>138</v>
      </c>
      <c r="G11" s="111" t="s">
        <v>138</v>
      </c>
      <c r="H11" s="111" t="s">
        <v>138</v>
      </c>
      <c r="I11" s="111" t="s">
        <v>138</v>
      </c>
      <c r="J11" s="111" t="s">
        <v>138</v>
      </c>
      <c r="K11" s="111" t="s">
        <v>138</v>
      </c>
      <c r="L11" s="112" t="s">
        <v>138</v>
      </c>
      <c r="M11" s="112" t="s">
        <v>138</v>
      </c>
      <c r="N11" s="112" t="s">
        <v>138</v>
      </c>
      <c r="O11" s="112" t="s">
        <v>138</v>
      </c>
      <c r="P11" s="112" t="s">
        <v>138</v>
      </c>
      <c r="Q11" s="112" t="s">
        <v>138</v>
      </c>
      <c r="R11" s="111" t="s">
        <v>138</v>
      </c>
      <c r="S11" s="111" t="s">
        <v>138</v>
      </c>
      <c r="T11" s="111" t="s">
        <v>138</v>
      </c>
      <c r="U11" s="111" t="s">
        <v>138</v>
      </c>
    </row>
    <row r="12" spans="1:21" x14ac:dyDescent="0.2">
      <c r="A12" s="75"/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</row>
    <row r="13" spans="1:21" ht="15.75" x14ac:dyDescent="0.25">
      <c r="A13" s="113"/>
      <c r="B13" s="113"/>
      <c r="C13" s="113"/>
      <c r="D13" s="113"/>
      <c r="E13" s="113"/>
      <c r="F13" s="113"/>
      <c r="G13" s="113"/>
      <c r="H13" s="114"/>
      <c r="I13" s="114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</row>
    <row r="14" spans="1:21" ht="15.75" x14ac:dyDescent="0.2">
      <c r="A14" s="115" t="s">
        <v>139</v>
      </c>
      <c r="B14" s="116"/>
      <c r="C14" s="116"/>
      <c r="D14" s="116"/>
      <c r="E14" s="117"/>
      <c r="F14" s="117"/>
      <c r="G14" s="117"/>
      <c r="H14" s="118"/>
      <c r="I14" s="118"/>
      <c r="J14" s="241" t="s">
        <v>140</v>
      </c>
      <c r="K14" s="241"/>
      <c r="L14" s="241"/>
      <c r="M14" s="241"/>
      <c r="N14" s="241"/>
      <c r="O14" s="241"/>
      <c r="P14" s="241"/>
      <c r="Q14" s="241"/>
      <c r="R14" s="241"/>
      <c r="S14" s="241"/>
      <c r="T14" s="241"/>
      <c r="U14" s="241"/>
    </row>
    <row r="15" spans="1:21" ht="15.75" x14ac:dyDescent="0.25">
      <c r="A15" s="119" t="s">
        <v>141</v>
      </c>
      <c r="B15" s="120"/>
      <c r="C15" s="120"/>
      <c r="D15" s="120"/>
      <c r="E15" s="113"/>
      <c r="F15" s="113"/>
      <c r="G15" s="113"/>
      <c r="H15" s="114"/>
      <c r="I15" s="114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</row>
    <row r="16" spans="1:21" ht="15.75" x14ac:dyDescent="0.25">
      <c r="A16" s="119" t="s">
        <v>142</v>
      </c>
      <c r="B16" s="120"/>
      <c r="C16" s="120"/>
      <c r="D16" s="120"/>
      <c r="E16" s="113"/>
      <c r="F16" s="113"/>
      <c r="G16" s="113"/>
      <c r="H16" s="114"/>
      <c r="I16" s="114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</row>
    <row r="17" spans="1:21" ht="15.75" x14ac:dyDescent="0.25">
      <c r="A17" s="121"/>
      <c r="B17" s="122"/>
      <c r="C17" s="122"/>
      <c r="D17" s="122"/>
      <c r="E17" s="123"/>
      <c r="F17" s="123"/>
      <c r="G17" s="123"/>
      <c r="H17" s="114"/>
      <c r="I17" s="114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</row>
    <row r="18" spans="1:21" ht="15.75" x14ac:dyDescent="0.25">
      <c r="A18" s="240" t="s">
        <v>143</v>
      </c>
      <c r="B18" s="240"/>
      <c r="C18" s="240"/>
      <c r="D18" s="240"/>
      <c r="E18" s="240"/>
      <c r="F18" s="114"/>
      <c r="G18" s="114"/>
      <c r="H18" s="124"/>
      <c r="I18" s="124"/>
      <c r="J18" s="75"/>
      <c r="K18" s="242"/>
      <c r="L18" s="242"/>
      <c r="M18" s="75"/>
      <c r="N18" s="75"/>
      <c r="O18" s="75"/>
      <c r="P18" s="75"/>
      <c r="Q18" s="75"/>
      <c r="R18" s="75"/>
      <c r="S18" s="75"/>
      <c r="T18" s="75"/>
      <c r="U18" s="75"/>
    </row>
    <row r="19" spans="1:21" ht="15.75" x14ac:dyDescent="0.25">
      <c r="A19" s="125"/>
      <c r="B19" s="114"/>
      <c r="C19" s="126"/>
      <c r="D19" s="114"/>
      <c r="E19" s="114"/>
      <c r="F19" s="114"/>
      <c r="G19" s="114"/>
      <c r="H19" s="238" t="s">
        <v>144</v>
      </c>
      <c r="I19" s="238"/>
      <c r="J19" s="127"/>
      <c r="K19" s="238" t="s">
        <v>145</v>
      </c>
      <c r="L19" s="238"/>
      <c r="M19" s="75"/>
      <c r="N19" s="75"/>
      <c r="O19" s="75"/>
      <c r="P19" s="75"/>
      <c r="Q19" s="75"/>
      <c r="R19" s="75"/>
      <c r="S19" s="75"/>
      <c r="T19" s="75"/>
      <c r="U19" s="75"/>
    </row>
    <row r="20" spans="1:21" ht="15.75" x14ac:dyDescent="0.25">
      <c r="A20" s="240" t="s">
        <v>146</v>
      </c>
      <c r="B20" s="240"/>
      <c r="C20" s="240"/>
      <c r="D20" s="240"/>
      <c r="E20" s="240"/>
      <c r="F20" s="114"/>
      <c r="G20" s="114"/>
      <c r="H20" s="124"/>
      <c r="I20" s="124"/>
      <c r="J20" s="75"/>
      <c r="K20" s="242"/>
      <c r="L20" s="242"/>
      <c r="M20" s="75"/>
      <c r="N20" s="75"/>
      <c r="O20" s="75"/>
      <c r="P20" s="75"/>
      <c r="Q20" s="75"/>
      <c r="R20" s="75"/>
      <c r="S20" s="75"/>
      <c r="T20" s="75"/>
      <c r="U20" s="75"/>
    </row>
    <row r="21" spans="1:21" ht="15.75" x14ac:dyDescent="0.25">
      <c r="A21" s="125"/>
      <c r="B21" s="75"/>
      <c r="C21" s="128"/>
      <c r="D21" s="75"/>
      <c r="E21" s="114"/>
      <c r="F21" s="114"/>
      <c r="G21" s="114"/>
      <c r="H21" s="238" t="s">
        <v>144</v>
      </c>
      <c r="I21" s="238"/>
      <c r="J21" s="75"/>
      <c r="K21" s="238" t="s">
        <v>145</v>
      </c>
      <c r="L21" s="238"/>
      <c r="M21" s="75"/>
      <c r="N21" s="75"/>
      <c r="O21" s="75"/>
      <c r="P21" s="75"/>
      <c r="Q21" s="75"/>
      <c r="R21" s="75"/>
      <c r="S21" s="75"/>
      <c r="T21" s="75"/>
      <c r="U21" s="75"/>
    </row>
    <row r="22" spans="1:21" ht="15.75" x14ac:dyDescent="0.25">
      <c r="A22" s="239" t="s">
        <v>225</v>
      </c>
      <c r="B22" s="240"/>
      <c r="C22" s="240"/>
      <c r="D22" s="240"/>
      <c r="E22" s="114"/>
      <c r="F22" s="114"/>
      <c r="G22" s="114"/>
      <c r="H22" s="114"/>
      <c r="I22" s="114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</row>
  </sheetData>
  <mergeCells count="28">
    <mergeCell ref="N7:O7"/>
    <mergeCell ref="P7:Q7"/>
    <mergeCell ref="H21:I21"/>
    <mergeCell ref="K21:L21"/>
    <mergeCell ref="A22:D22"/>
    <mergeCell ref="J14:U14"/>
    <mergeCell ref="A18:E18"/>
    <mergeCell ref="K18:L18"/>
    <mergeCell ref="H19:I19"/>
    <mergeCell ref="K19:L19"/>
    <mergeCell ref="A20:E20"/>
    <mergeCell ref="K20:L20"/>
    <mergeCell ref="A4:U4"/>
    <mergeCell ref="A6:A8"/>
    <mergeCell ref="B6:B8"/>
    <mergeCell ref="C6:C8"/>
    <mergeCell ref="D6:D8"/>
    <mergeCell ref="E6:E8"/>
    <mergeCell ref="F6:G6"/>
    <mergeCell ref="H6:Q6"/>
    <mergeCell ref="R6:R8"/>
    <mergeCell ref="S6:S8"/>
    <mergeCell ref="T6:T8"/>
    <mergeCell ref="U6:U8"/>
    <mergeCell ref="F7:G7"/>
    <mergeCell ref="H7:I7"/>
    <mergeCell ref="J7:K7"/>
    <mergeCell ref="L7:M7"/>
  </mergeCells>
  <hyperlinks>
    <hyperlink ref="A14" location="_ftn1" display="_ftn1" xr:uid="{00000000-0004-0000-0700-000000000000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D37"/>
  <sheetViews>
    <sheetView workbookViewId="0">
      <selection activeCell="D18" sqref="D18"/>
    </sheetView>
  </sheetViews>
  <sheetFormatPr defaultRowHeight="12.75" x14ac:dyDescent="0.2"/>
  <cols>
    <col min="2" max="2" width="51.28515625" customWidth="1"/>
    <col min="3" max="3" width="28" customWidth="1"/>
    <col min="4" max="4" width="31.85546875" customWidth="1"/>
  </cols>
  <sheetData>
    <row r="2" spans="2:4" ht="16.5" x14ac:dyDescent="0.2">
      <c r="B2" s="129"/>
      <c r="D2" s="129" t="s">
        <v>147</v>
      </c>
    </row>
    <row r="3" spans="2:4" ht="15" x14ac:dyDescent="0.2">
      <c r="B3" s="99"/>
      <c r="C3" s="249" t="s">
        <v>169</v>
      </c>
      <c r="D3" s="249"/>
    </row>
    <row r="4" spans="2:4" ht="15" x14ac:dyDescent="0.2">
      <c r="B4" s="99"/>
      <c r="C4" s="130"/>
      <c r="D4" s="131" t="s">
        <v>168</v>
      </c>
    </row>
    <row r="5" spans="2:4" x14ac:dyDescent="0.2">
      <c r="B5" s="132"/>
      <c r="D5" s="132" t="s">
        <v>148</v>
      </c>
    </row>
    <row r="6" spans="2:4" ht="15" x14ac:dyDescent="0.2">
      <c r="B6" s="99"/>
      <c r="D6" s="99" t="s">
        <v>149</v>
      </c>
    </row>
    <row r="7" spans="2:4" ht="15" x14ac:dyDescent="0.2">
      <c r="B7" s="133"/>
    </row>
    <row r="8" spans="2:4" ht="15.75" x14ac:dyDescent="0.2">
      <c r="B8" s="134"/>
    </row>
    <row r="9" spans="2:4" ht="15.75" x14ac:dyDescent="0.2">
      <c r="B9" s="250" t="s">
        <v>150</v>
      </c>
      <c r="C9" s="250"/>
      <c r="D9" s="250"/>
    </row>
    <row r="10" spans="2:4" ht="15.75" x14ac:dyDescent="0.2">
      <c r="B10" s="250" t="s">
        <v>151</v>
      </c>
      <c r="C10" s="250"/>
      <c r="D10" s="250"/>
    </row>
    <row r="11" spans="2:4" ht="15.75" x14ac:dyDescent="0.2">
      <c r="B11" s="250" t="s">
        <v>152</v>
      </c>
      <c r="C11" s="250"/>
      <c r="D11" s="250"/>
    </row>
    <row r="12" spans="2:4" ht="15.75" x14ac:dyDescent="0.2">
      <c r="B12" s="135"/>
    </row>
    <row r="13" spans="2:4" ht="15.75" x14ac:dyDescent="0.2">
      <c r="B13" s="250" t="s">
        <v>153</v>
      </c>
      <c r="C13" s="250"/>
      <c r="D13" s="250"/>
    </row>
    <row r="14" spans="2:4" ht="15.75" x14ac:dyDescent="0.2">
      <c r="B14" s="136"/>
    </row>
    <row r="15" spans="2:4" ht="87.75" customHeight="1" x14ac:dyDescent="0.2">
      <c r="B15" s="248" t="str">
        <f>'ССР 4 кв. 2015 '!C12</f>
        <v>Создание системы пожарной сигнализации административного здания РПБ Кемского района электросетей - 1 система</v>
      </c>
      <c r="C15" s="248"/>
      <c r="D15" s="248"/>
    </row>
    <row r="16" spans="2:4" ht="15.75" x14ac:dyDescent="0.2">
      <c r="B16" s="243" t="str">
        <f>"ИП "&amp;'Сводка затрат'!C7</f>
        <v>ИП M_000-32-1-06.10-0008</v>
      </c>
      <c r="C16" s="243"/>
      <c r="D16" s="243"/>
    </row>
    <row r="17" spans="2:4" ht="15.75" x14ac:dyDescent="0.2">
      <c r="B17" s="134"/>
    </row>
    <row r="18" spans="2:4" ht="15.75" x14ac:dyDescent="0.2">
      <c r="B18" s="137" t="s">
        <v>154</v>
      </c>
      <c r="C18" s="138"/>
    </row>
    <row r="19" spans="2:4" ht="15.75" x14ac:dyDescent="0.2">
      <c r="B19" s="137"/>
      <c r="C19" s="139"/>
    </row>
    <row r="20" spans="2:4" ht="15.75" x14ac:dyDescent="0.2">
      <c r="B20" s="137" t="s">
        <v>155</v>
      </c>
      <c r="C20" s="138"/>
    </row>
    <row r="21" spans="2:4" ht="15.75" x14ac:dyDescent="0.2">
      <c r="B21" s="134"/>
    </row>
    <row r="22" spans="2:4" ht="15.75" x14ac:dyDescent="0.2">
      <c r="B22" s="244" t="s">
        <v>156</v>
      </c>
      <c r="C22" s="244"/>
      <c r="D22" s="244"/>
    </row>
    <row r="23" spans="2:4" ht="15.75" x14ac:dyDescent="0.2">
      <c r="B23" s="140"/>
    </row>
    <row r="24" spans="2:4" ht="15.75" x14ac:dyDescent="0.2">
      <c r="B24" s="140" t="s">
        <v>157</v>
      </c>
    </row>
    <row r="25" spans="2:4" ht="57.75" customHeight="1" x14ac:dyDescent="0.2">
      <c r="B25" s="144" t="s">
        <v>158</v>
      </c>
    </row>
    <row r="26" spans="2:4" ht="34.5" customHeight="1" x14ac:dyDescent="0.2">
      <c r="B26" s="140" t="s">
        <v>159</v>
      </c>
    </row>
    <row r="27" spans="2:4" ht="15.75" x14ac:dyDescent="0.2">
      <c r="B27" s="140"/>
    </row>
    <row r="28" spans="2:4" ht="15.75" x14ac:dyDescent="0.2">
      <c r="B28" s="134"/>
    </row>
    <row r="29" spans="2:4" ht="15.75" x14ac:dyDescent="0.25">
      <c r="B29" s="135" t="s">
        <v>160</v>
      </c>
      <c r="C29" s="245" t="s">
        <v>161</v>
      </c>
      <c r="D29" s="245"/>
    </row>
    <row r="30" spans="2:4" ht="15.75" x14ac:dyDescent="0.2">
      <c r="B30" s="134"/>
    </row>
    <row r="31" spans="2:4" x14ac:dyDescent="0.2">
      <c r="B31" s="246" t="s">
        <v>162</v>
      </c>
    </row>
    <row r="32" spans="2:4" ht="15.75" x14ac:dyDescent="0.25">
      <c r="B32" s="246"/>
      <c r="C32" s="247" t="s">
        <v>163</v>
      </c>
      <c r="D32" s="247"/>
    </row>
    <row r="33" spans="2:4" ht="15.75" x14ac:dyDescent="0.25">
      <c r="B33" s="135" t="s">
        <v>164</v>
      </c>
      <c r="C33" s="122"/>
      <c r="D33" s="122"/>
    </row>
    <row r="34" spans="2:4" ht="15.75" x14ac:dyDescent="0.25">
      <c r="B34" s="135"/>
      <c r="C34" s="122"/>
      <c r="D34" s="122"/>
    </row>
    <row r="35" spans="2:4" ht="15.75" x14ac:dyDescent="0.25">
      <c r="B35" s="135" t="s">
        <v>165</v>
      </c>
      <c r="C35" s="141"/>
      <c r="D35" s="141"/>
    </row>
    <row r="36" spans="2:4" ht="15.75" x14ac:dyDescent="0.2">
      <c r="B36" s="134"/>
    </row>
    <row r="37" spans="2:4" ht="15.75" x14ac:dyDescent="0.2">
      <c r="B37" s="142" t="s">
        <v>166</v>
      </c>
      <c r="C37" s="143"/>
    </row>
  </sheetData>
  <mergeCells count="11">
    <mergeCell ref="B15:D15"/>
    <mergeCell ref="C3:D3"/>
    <mergeCell ref="B9:D9"/>
    <mergeCell ref="B10:D10"/>
    <mergeCell ref="B11:D11"/>
    <mergeCell ref="B13:D13"/>
    <mergeCell ref="B16:D16"/>
    <mergeCell ref="B22:D22"/>
    <mergeCell ref="C29:D29"/>
    <mergeCell ref="B31:B32"/>
    <mergeCell ref="C32:D3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6</vt:i4>
      </vt:variant>
    </vt:vector>
  </HeadingPairs>
  <TitlesOfParts>
    <vt:vector size="16" baseType="lpstr">
      <vt:lpstr>Сводка затрат</vt:lpstr>
      <vt:lpstr>ССР 4 кв. 2015 </vt:lpstr>
      <vt:lpstr>Объектный сметный расчет </vt:lpstr>
      <vt:lpstr>Объектный сметный расчет 2-12</vt:lpstr>
      <vt:lpstr>Объектный сметный расчет 09-01</vt:lpstr>
      <vt:lpstr>Источник ценовой информации</vt:lpstr>
      <vt:lpstr>Стоимость оборудования по ТКП </vt:lpstr>
      <vt:lpstr>РНМЦЛ по КП</vt:lpstr>
      <vt:lpstr>Протокол</vt:lpstr>
      <vt:lpstr>Расчет с НДС</vt:lpstr>
      <vt:lpstr>'ССР 4 кв. 2015 '!Constr</vt:lpstr>
      <vt:lpstr>'ССР 4 кв. 2015 '!Ind</vt:lpstr>
      <vt:lpstr>'ССР 4 кв. 2015 '!Obj</vt:lpstr>
      <vt:lpstr>'ССР 4 кв. 2015 '!Obosn</vt:lpstr>
      <vt:lpstr>'ССР 4 кв. 2015 '!Заголовки_для_печати</vt:lpstr>
      <vt:lpstr>'ССР 4 кв. 2015 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Stecenko_EU</dc:creator>
  <cp:lastModifiedBy>Чередниченко Маргарита Игоревна</cp:lastModifiedBy>
  <cp:lastPrinted>2021-11-30T08:52:49Z</cp:lastPrinted>
  <dcterms:created xsi:type="dcterms:W3CDTF">2002-02-11T05:58:42Z</dcterms:created>
  <dcterms:modified xsi:type="dcterms:W3CDTF">2023-02-21T06:17:57Z</dcterms:modified>
</cp:coreProperties>
</file>